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bieseng2\Documents\FY2020\March 2020\AFS\"/>
    </mc:Choice>
  </mc:AlternateContent>
  <xr:revisionPtr revIDLastSave="0" documentId="13_ncr:1_{C6A4FCE6-7E23-40F2-A1FD-442AFBF01A90}" xr6:coauthVersionLast="41" xr6:coauthVersionMax="41" xr10:uidLastSave="{00000000-0000-0000-0000-000000000000}"/>
  <bookViews>
    <workbookView xWindow="-120" yWindow="-120" windowWidth="29040" windowHeight="15840" xr2:uid="{5CC8D1CC-5182-4043-8875-F18B07720BDF}"/>
  </bookViews>
  <sheets>
    <sheet name="IS" sheetId="1" r:id="rId1"/>
    <sheet name="BS" sheetId="2" r:id="rId2"/>
    <sheet name="SOCE - Group" sheetId="3" r:id="rId3"/>
    <sheet name="SOCE - Company" sheetId="4" r:id="rId4"/>
    <sheet name="SOCF" sheetId="5" r:id="rId5"/>
  </sheets>
  <externalReferences>
    <externalReference r:id="rId6"/>
    <externalReference r:id="rId7"/>
    <externalReference r:id="rId8"/>
  </externalReferences>
  <definedNames>
    <definedName name="aa">#REF!</definedName>
    <definedName name="aaa">#REF!</definedName>
    <definedName name="ABD_CQ_0">#REF!</definedName>
    <definedName name="ABD_CQ_1">#REF!</definedName>
    <definedName name="ABD_CQ_2">#REF!</definedName>
    <definedName name="ABD_CQ_3">#REF!</definedName>
    <definedName name="ABD_CQ_4">#REF!</definedName>
    <definedName name="ABD_Description">#REF!</definedName>
    <definedName name="ABD_GL">#REF!</definedName>
    <definedName name="AD_CQ_0">#REF!</definedName>
    <definedName name="AD_CQ_1">#REF!</definedName>
    <definedName name="AD_CQ_2">#REF!</definedName>
    <definedName name="AD_CQ_3">#REF!</definedName>
    <definedName name="AD_CQ_4">#REF!</definedName>
    <definedName name="AD_Description">#REF!</definedName>
    <definedName name="AD_GL">#REF!</definedName>
    <definedName name="add">#REF!</definedName>
    <definedName name="ADE_CQ_0">#REF!</definedName>
    <definedName name="ADE_CQ_1">#REF!</definedName>
    <definedName name="ADE_CQ_2">#REF!</definedName>
    <definedName name="ADE_CQ_3">#REF!</definedName>
    <definedName name="ADE_CQ_4">#REF!</definedName>
    <definedName name="ADE_Description">#REF!</definedName>
    <definedName name="ADE_GL">#REF!</definedName>
    <definedName name="adsadaw">#REF!</definedName>
    <definedName name="AP_CQ_0">#REF!</definedName>
    <definedName name="AP_CQ_1">#REF!</definedName>
    <definedName name="AP_CQ_2">#REF!</definedName>
    <definedName name="AP_CQ_3">#REF!</definedName>
    <definedName name="AP_CQ_4">#REF!</definedName>
    <definedName name="AP_Description">#REF!</definedName>
    <definedName name="AP_GL">#REF!</definedName>
    <definedName name="AR_CQ_0">#REF!</definedName>
    <definedName name="AR_CQ_1">#REF!</definedName>
    <definedName name="AR_CQ_2">#REF!</definedName>
    <definedName name="AR_CQ_3">#REF!</definedName>
    <definedName name="AR_CQ_4">#REF!</definedName>
    <definedName name="AR_Description">#REF!</definedName>
    <definedName name="AR_GL">#REF!</definedName>
    <definedName name="assasaaas">#REF!</definedName>
    <definedName name="bbb">#REF!</definedName>
    <definedName name="BDE_CQ_0">#REF!</definedName>
    <definedName name="BDE_CQ_1">#REF!</definedName>
    <definedName name="BDE_CQ_2">#REF!</definedName>
    <definedName name="BDE_CQ_3">#REF!</definedName>
    <definedName name="BDE_CQ_4">#REF!</definedName>
    <definedName name="BDE_Description">#REF!</definedName>
    <definedName name="BDE_GL">#REF!</definedName>
    <definedName name="CA_CQ_0">#REF!</definedName>
    <definedName name="CA_CQ_1">#REF!</definedName>
    <definedName name="CA_CQ_2">#REF!</definedName>
    <definedName name="CA_CQ_3">#REF!</definedName>
    <definedName name="CA_CQ_4">#REF!</definedName>
    <definedName name="CA_Description">#REF!</definedName>
    <definedName name="CA_GL">#REF!</definedName>
    <definedName name="CCE_CQ_0">#REF!</definedName>
    <definedName name="CCE_CQ_1">#REF!</definedName>
    <definedName name="CCE_CQ_2">#REF!</definedName>
    <definedName name="CCE_CQ_3">#REF!</definedName>
    <definedName name="CCE_CQ_4">#REF!</definedName>
    <definedName name="CCE_Description">#REF!</definedName>
    <definedName name="CCE_GL">#REF!</definedName>
    <definedName name="CL_CQ_0">#REF!</definedName>
    <definedName name="CL_CQ_1">#REF!</definedName>
    <definedName name="CL_CQ_2">#REF!</definedName>
    <definedName name="CL_CQ_3">#REF!</definedName>
    <definedName name="CL_CQ_4">#REF!</definedName>
    <definedName name="CL_Description">#REF!</definedName>
    <definedName name="CL_GL">#REF!</definedName>
    <definedName name="COS_CQ_0">#REF!</definedName>
    <definedName name="COS_CQ_1">#REF!</definedName>
    <definedName name="COS_CQ_2">#REF!</definedName>
    <definedName name="COS_CQ_3">#REF!</definedName>
    <definedName name="COS_CQ_4">#REF!</definedName>
    <definedName name="COS_Description">#REF!</definedName>
    <definedName name="COS_GL">#REF!</definedName>
    <definedName name="Current">[2]Info!$B$2</definedName>
    <definedName name="dfff">#REF!</definedName>
    <definedName name="Draft">'[3]IS with CoS'!#REF!</definedName>
    <definedName name="dsa">#REF!</definedName>
    <definedName name="EMPLOYEE">#REF!</definedName>
    <definedName name="EndBudget">#REF!</definedName>
    <definedName name="EQ_CQ_0">#REF!</definedName>
    <definedName name="EQ_CQ_1">#REF!</definedName>
    <definedName name="EQ_CQ_2">#REF!</definedName>
    <definedName name="EQ_CQ_3">#REF!</definedName>
    <definedName name="EQ_CQ_4">#REF!</definedName>
    <definedName name="EQ_Description">#REF!</definedName>
    <definedName name="EQ_GL">#REF!</definedName>
    <definedName name="ere">#REF!</definedName>
    <definedName name="GE_CQ_0">#REF!</definedName>
    <definedName name="GE_CQ_1">#REF!</definedName>
    <definedName name="GE_CQ_2">#REF!</definedName>
    <definedName name="GE_CQ_3">#REF!</definedName>
    <definedName name="GE_CQ_4">#REF!</definedName>
    <definedName name="GE_Description">#REF!</definedName>
    <definedName name="GE_GL">#REF!</definedName>
    <definedName name="GM_CQ_0">#REF!</definedName>
    <definedName name="GM_CQ_1">#REF!</definedName>
    <definedName name="GM_CQ_2">#REF!</definedName>
    <definedName name="GM_CQ_3">#REF!</definedName>
    <definedName name="GM_CQ_4">#REF!</definedName>
    <definedName name="GM_Description">#REF!</definedName>
    <definedName name="GM_GL">#REF!</definedName>
    <definedName name="gtyhtrt">#REF!</definedName>
    <definedName name="htryr432">#REF!</definedName>
    <definedName name="ICPT3">#REF!</definedName>
    <definedName name="INT_CQ_0">#REF!</definedName>
    <definedName name="INT_CQ_1">#REF!</definedName>
    <definedName name="INT_CQ_2">#REF!</definedName>
    <definedName name="INT_CQ_3">#REF!</definedName>
    <definedName name="INT_CQ_4">#REF!</definedName>
    <definedName name="INT_Description">#REF!</definedName>
    <definedName name="INT_GL">#REF!</definedName>
    <definedName name="INV_CQ_0">#REF!</definedName>
    <definedName name="INV_CQ_1">#REF!</definedName>
    <definedName name="INV_CQ_2">#REF!</definedName>
    <definedName name="INV_CQ_3">#REF!</definedName>
    <definedName name="INV_CQ_4">#REF!</definedName>
    <definedName name="INV_Description">#REF!</definedName>
    <definedName name="INV_GL">#REF!</definedName>
    <definedName name="IT_CQ_0">#REF!</definedName>
    <definedName name="IT_CQ_1">#REF!</definedName>
    <definedName name="IT_CQ_2">#REF!</definedName>
    <definedName name="IT_CQ_3">#REF!</definedName>
    <definedName name="IT_CQ_4">#REF!</definedName>
    <definedName name="IT_Description">#REF!</definedName>
    <definedName name="IT_GL">#REF!</definedName>
    <definedName name="khgg">#REF!</definedName>
    <definedName name="LTD_CQ_0">#REF!</definedName>
    <definedName name="LTD_CQ_1">#REF!</definedName>
    <definedName name="LTD_CQ_2">#REF!</definedName>
    <definedName name="LTD_CQ_3">#REF!</definedName>
    <definedName name="LTD_CQ_4">#REF!</definedName>
    <definedName name="LTD_Description">#REF!</definedName>
    <definedName name="LTD_GL">#REF!</definedName>
    <definedName name="NI_CQ_0">#REF!</definedName>
    <definedName name="NI_CQ_1">#REF!</definedName>
    <definedName name="NI_CQ_2">#REF!</definedName>
    <definedName name="NI_CQ_3">#REF!</definedName>
    <definedName name="NI_CQ_4">#REF!</definedName>
    <definedName name="NI_Description">#REF!</definedName>
    <definedName name="NI_GL">#REF!</definedName>
    <definedName name="NOE_CQ_0">#REF!</definedName>
    <definedName name="NOE_CQ_1">#REF!</definedName>
    <definedName name="NOE_CQ_2">#REF!</definedName>
    <definedName name="NOE_CQ_3">#REF!</definedName>
    <definedName name="NOE_CQ_4">#REF!</definedName>
    <definedName name="NOE_Description">#REF!</definedName>
    <definedName name="NOE_GL">#REF!</definedName>
    <definedName name="NS_CQ_0">#REF!</definedName>
    <definedName name="NS_CQ_1">#REF!</definedName>
    <definedName name="NS_CQ_2">#REF!</definedName>
    <definedName name="NS_CQ_3">#REF!</definedName>
    <definedName name="NS_CQ_4">#REF!</definedName>
    <definedName name="NS_Description">#REF!</definedName>
    <definedName name="NS_GL">#REF!</definedName>
    <definedName name="OA_CQ_0">#REF!</definedName>
    <definedName name="OA_CQ_1">#REF!</definedName>
    <definedName name="OA_CQ_2">#REF!</definedName>
    <definedName name="OA_CQ_3">#REF!</definedName>
    <definedName name="OA_CQ_4">#REF!</definedName>
    <definedName name="OA_Description">#REF!</definedName>
    <definedName name="OA_GL">#REF!</definedName>
    <definedName name="OC_CQ_0">#REF!</definedName>
    <definedName name="OC_CQ_1">#REF!</definedName>
    <definedName name="OC_CQ_2">#REF!</definedName>
    <definedName name="OC_CQ_3">#REF!</definedName>
    <definedName name="OC_CQ_4">#REF!</definedName>
    <definedName name="OC_Description">#REF!</definedName>
    <definedName name="OC_GL">#REF!</definedName>
    <definedName name="OCA_CQ_0">#REF!</definedName>
    <definedName name="OCA_CQ_1">#REF!</definedName>
    <definedName name="OCA_CQ_2">#REF!</definedName>
    <definedName name="OCA_CQ_3">#REF!</definedName>
    <definedName name="OCA_CQ_4">#REF!</definedName>
    <definedName name="OCA_Description">#REF!</definedName>
    <definedName name="OCA_GL">#REF!</definedName>
    <definedName name="OCL_CQ_0">#REF!</definedName>
    <definedName name="OCL_CQ_1">#REF!</definedName>
    <definedName name="OCL_CQ_2">#REF!</definedName>
    <definedName name="OCL_CQ_3">#REF!</definedName>
    <definedName name="OCL_CQ_4">#REF!</definedName>
    <definedName name="OCL_Description">#REF!</definedName>
    <definedName name="OCL_GL">#REF!</definedName>
    <definedName name="ONCA_CQ_0">#REF!</definedName>
    <definedName name="ONCA_CQ_1">#REF!</definedName>
    <definedName name="ONCA_CQ_2">#REF!</definedName>
    <definedName name="ONCA_CQ_3">#REF!</definedName>
    <definedName name="ONCA_CQ_4">#REF!</definedName>
    <definedName name="ONCA_Description">#REF!</definedName>
    <definedName name="ONCA_GL">#REF!</definedName>
    <definedName name="ONCL_CQ_0">#REF!</definedName>
    <definedName name="ONCL_CQ_1">#REF!</definedName>
    <definedName name="ONCL_CQ_2">#REF!</definedName>
    <definedName name="ONCL_CQ_3">#REF!</definedName>
    <definedName name="ONCL_CQ_4">#REF!</definedName>
    <definedName name="ONCL_Description">#REF!</definedName>
    <definedName name="ONCL_GL">#REF!</definedName>
    <definedName name="ONOE_CQ_0">#REF!</definedName>
    <definedName name="ONOE_CQ_1">#REF!</definedName>
    <definedName name="ONOE_CQ_2">#REF!</definedName>
    <definedName name="ONOE_CQ_3">#REF!</definedName>
    <definedName name="ONOE_CQ_4">#REF!</definedName>
    <definedName name="ONOE_Description">#REF!</definedName>
    <definedName name="ONOE_GL">#REF!</definedName>
    <definedName name="ONOI_CQ_0">#REF!</definedName>
    <definedName name="ONOI_CQ_1">#REF!</definedName>
    <definedName name="ONOI_CQ_2">#REF!</definedName>
    <definedName name="ONOI_CQ_3">#REF!</definedName>
    <definedName name="ONOI_CQ_4">#REF!</definedName>
    <definedName name="ONOI_Description">#REF!</definedName>
    <definedName name="ONOI_GL">#REF!</definedName>
    <definedName name="OOE_CQ_0">#REF!</definedName>
    <definedName name="OOE_CQ_1">#REF!</definedName>
    <definedName name="OOE_CQ_2">#REF!</definedName>
    <definedName name="OOE_CQ_3">#REF!</definedName>
    <definedName name="OOE_CQ_4">#REF!</definedName>
    <definedName name="OOE_Description">#REF!</definedName>
    <definedName name="OOE_GL">#REF!</definedName>
    <definedName name="poii">#REF!</definedName>
    <definedName name="PPE">#REF!</definedName>
    <definedName name="PPE_CQ_0">#REF!</definedName>
    <definedName name="PPE_CQ_1">#REF!</definedName>
    <definedName name="PPE_CQ_2">#REF!</definedName>
    <definedName name="PPE_CQ_3">#REF!</definedName>
    <definedName name="PPE_CQ_4">#REF!</definedName>
    <definedName name="PPE_Description">#REF!</definedName>
    <definedName name="PPE_GL">#REF!</definedName>
    <definedName name="_xlnm.Print_Area" localSheetId="1">BS!$A$1:$H$61</definedName>
    <definedName name="_xlnm.Print_Area" localSheetId="0">IS!$A$1:$F$64</definedName>
    <definedName name="_xlnm.Print_Area" localSheetId="3">'SOCE - Company'!$A$1:$F$34</definedName>
    <definedName name="_xlnm.Print_Area" localSheetId="2">'SOCE - Group'!$A$1:$I$48</definedName>
    <definedName name="_xlnm.Print_Area" localSheetId="4">SOCF!$A$1:$F$38</definedName>
    <definedName name="q">#REF!</definedName>
    <definedName name="qewxvnn">#REF!</definedName>
    <definedName name="qweqewq">#REF!</definedName>
    <definedName name="RE_CQ_0">#REF!</definedName>
    <definedName name="RE_CQ_1">#REF!</definedName>
    <definedName name="RE_CQ_2">#REF!</definedName>
    <definedName name="RE_CQ_3">#REF!</definedName>
    <definedName name="RE_CQ_4">#REF!</definedName>
    <definedName name="RE_Description">#REF!</definedName>
    <definedName name="RE_GL">#REF!</definedName>
    <definedName name="rewwqqq">#REF!</definedName>
    <definedName name="Shingi">#REF!</definedName>
    <definedName name="specd">#REF!</definedName>
    <definedName name="STD_CQ_0">#REF!</definedName>
    <definedName name="STD_CQ_1">#REF!</definedName>
    <definedName name="STD_CQ_2">#REF!</definedName>
    <definedName name="STD_CQ_3">#REF!</definedName>
    <definedName name="STD_CQ_4">#REF!</definedName>
    <definedName name="STD_Description">#REF!</definedName>
    <definedName name="STD_GL">#REF!</definedName>
    <definedName name="swadaswdfa">#REF!</definedName>
    <definedName name="TA_CQ_0">#REF!</definedName>
    <definedName name="TA_CQ_1">#REF!</definedName>
    <definedName name="TA_CQ_2">#REF!</definedName>
    <definedName name="TA_CQ_3">#REF!</definedName>
    <definedName name="TA_CQ_4">#REF!</definedName>
    <definedName name="TA_Description">#REF!</definedName>
    <definedName name="TA_GL">#REF!</definedName>
    <definedName name="TCOL_CQ_0">#REF!</definedName>
    <definedName name="TCOL_CQ_1">#REF!</definedName>
    <definedName name="TCOL_CQ_2">#REF!</definedName>
    <definedName name="TCOL_CQ_3">#REF!</definedName>
    <definedName name="TCOL_CQ_4">#REF!</definedName>
    <definedName name="TCOL_Description">#REF!</definedName>
    <definedName name="TCOL_GL">#REF!</definedName>
    <definedName name="test">#REF!</definedName>
    <definedName name="TLA.003" hidden="1">#REF!</definedName>
    <definedName name="TLA.004" hidden="1">#REF!</definedName>
    <definedName name="TLA.008" hidden="1">#REF!</definedName>
    <definedName name="TLA.027" hidden="1">#REF!</definedName>
    <definedName name="TLA.035" hidden="1">#REF!</definedName>
    <definedName name="TLE_CQ_0">#REF!</definedName>
    <definedName name="TLE_CQ_1">#REF!</definedName>
    <definedName name="TLE_CQ_2">#REF!</definedName>
    <definedName name="TLE_CQ_3">#REF!</definedName>
    <definedName name="TLE_CQ_4">#REF!</definedName>
    <definedName name="TLE_Description">#REF!</definedName>
    <definedName name="TLE_GL">#REF!</definedName>
    <definedName name="TOE_CQ_0">#REF!</definedName>
    <definedName name="TOE_CQ_1">#REF!</definedName>
    <definedName name="TOE_CQ_2">#REF!</definedName>
    <definedName name="TOE_CQ_3">#REF!</definedName>
    <definedName name="TOE_CQ_4">#REF!</definedName>
    <definedName name="TOE_Description">#REF!</definedName>
    <definedName name="TOE_GL">#REF!</definedName>
    <definedName name="TOL_CQ_0">#REF!</definedName>
    <definedName name="TOL_CQ_1">#REF!</definedName>
    <definedName name="TOL_CQ_2">#REF!</definedName>
    <definedName name="TOL_CQ_3">#REF!</definedName>
    <definedName name="TOL_CQ_4">#REF!</definedName>
    <definedName name="TOL_Description">#REF!</definedName>
    <definedName name="TOL_GL">#REF!</definedName>
    <definedName name="tyryrty545">#REF!</definedName>
    <definedName name="werwtfgergte">#REF!</definedName>
    <definedName name="wqdwq">#REF!</definedName>
    <definedName name="wqdwqdwdqwqdwdq">#REF!</definedName>
    <definedName name="wqdwqdwq">#REF!</definedName>
    <definedName name="wwqwwwqw">#REF!</definedName>
    <definedName name="xx">#REF!</definedName>
    <definedName name="yt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9" i="5" l="1"/>
  <c r="E25" i="5" s="1"/>
  <c r="C29" i="5"/>
  <c r="C25" i="5" s="1"/>
  <c r="F25" i="5"/>
  <c r="D25" i="5"/>
  <c r="F16" i="5"/>
  <c r="E16" i="5"/>
  <c r="D16" i="5"/>
  <c r="C16" i="5"/>
  <c r="F9" i="5"/>
  <c r="F14" i="5" s="1"/>
  <c r="F6" i="5" s="1"/>
  <c r="E9" i="5"/>
  <c r="E14" i="5" s="1"/>
  <c r="E6" i="5" s="1"/>
  <c r="D9" i="5"/>
  <c r="D14" i="5" s="1"/>
  <c r="D6" i="5" s="1"/>
  <c r="C9" i="5"/>
  <c r="C14" i="5" s="1"/>
  <c r="C6" i="5" s="1"/>
  <c r="C35" i="5" l="1"/>
  <c r="E35" i="5"/>
  <c r="D35" i="5"/>
  <c r="D37" i="5" s="1"/>
  <c r="F35" i="5"/>
  <c r="F37" i="5" s="1"/>
  <c r="E37" i="5" l="1"/>
  <c r="C36" i="5"/>
  <c r="C37" i="5"/>
  <c r="E36" i="5"/>
</calcChain>
</file>

<file path=xl/sharedStrings.xml><?xml version="1.0" encoding="utf-8"?>
<sst xmlns="http://schemas.openxmlformats.org/spreadsheetml/2006/main" count="287" uniqueCount="180">
  <si>
    <t>Group</t>
  </si>
  <si>
    <t>Company</t>
  </si>
  <si>
    <r>
      <t>Restated 31 March</t>
    </r>
    <r>
      <rPr>
        <b/>
        <vertAlign val="superscript"/>
        <sz val="11"/>
        <rFont val="Calibri"/>
        <family val="2"/>
        <scheme val="minor"/>
      </rPr>
      <t>1</t>
    </r>
  </si>
  <si>
    <t>Notes</t>
  </si>
  <si>
    <t>Rm</t>
  </si>
  <si>
    <t>Revenue</t>
  </si>
  <si>
    <t xml:space="preserve">   Operating revenue</t>
  </si>
  <si>
    <r>
      <t xml:space="preserve">   Interest revenue</t>
    </r>
    <r>
      <rPr>
        <i/>
        <vertAlign val="superscript"/>
        <sz val="11"/>
        <rFont val="Calibri"/>
        <family val="2"/>
        <scheme val="minor"/>
      </rPr>
      <t>2</t>
    </r>
  </si>
  <si>
    <t>Other income</t>
  </si>
  <si>
    <t>Insurance service result</t>
  </si>
  <si>
    <t>Payments to other operators</t>
  </si>
  <si>
    <t>Cost of handsets, equipment, software and directories</t>
  </si>
  <si>
    <t>Sales commission, incentives and logistical costs</t>
  </si>
  <si>
    <r>
      <t>Enterprise subcontracting costs</t>
    </r>
    <r>
      <rPr>
        <vertAlign val="superscript"/>
        <sz val="11"/>
        <rFont val="Calibri"/>
        <family val="2"/>
        <scheme val="minor"/>
      </rPr>
      <t>3</t>
    </r>
  </si>
  <si>
    <t>Employee expenses</t>
  </si>
  <si>
    <t>Other expenses</t>
  </si>
  <si>
    <t>Maintenance</t>
  </si>
  <si>
    <t>Marketing</t>
  </si>
  <si>
    <t>Impairment of receivables and contract assets</t>
  </si>
  <si>
    <t>Service fees</t>
  </si>
  <si>
    <r>
      <t>Lease expenses</t>
    </r>
    <r>
      <rPr>
        <vertAlign val="superscript"/>
        <sz val="11"/>
        <rFont val="Calibri"/>
        <family val="2"/>
        <scheme val="minor"/>
      </rPr>
      <t>4</t>
    </r>
  </si>
  <si>
    <t>EBITDA</t>
  </si>
  <si>
    <t>Depreciation of property, plant and equipment</t>
  </si>
  <si>
    <t>Depreciation of right-of-use assets</t>
  </si>
  <si>
    <t>Amortisation of intangible assets</t>
  </si>
  <si>
    <t>Write-offs, impairments and losses of property, plant and equipment and intangible assets</t>
  </si>
  <si>
    <t>Operating profit/(loss)</t>
  </si>
  <si>
    <t>Investment income</t>
  </si>
  <si>
    <t>Income from associates</t>
  </si>
  <si>
    <t>Net finance charges, hedging costs and fair value movements</t>
  </si>
  <si>
    <t xml:space="preserve">   Net finance charges on lease liabilities </t>
  </si>
  <si>
    <t xml:space="preserve">   Net finance charges-other </t>
  </si>
  <si>
    <t xml:space="preserve">   Cost of hedging</t>
  </si>
  <si>
    <t xml:space="preserve">   Foreign exchange and fair value movements</t>
  </si>
  <si>
    <t>Profit/(loss) before taxation</t>
  </si>
  <si>
    <t>Taxation</t>
  </si>
  <si>
    <t>Profit for the year</t>
  </si>
  <si>
    <t>Other comprehensive income</t>
  </si>
  <si>
    <t>Items that will be reclassified subsequently to profit or loss</t>
  </si>
  <si>
    <r>
      <t>Exchange gains on translating foreign operations</t>
    </r>
    <r>
      <rPr>
        <vertAlign val="superscript"/>
        <sz val="11"/>
        <rFont val="Calibri"/>
        <family val="2"/>
        <scheme val="minor"/>
      </rPr>
      <t>5</t>
    </r>
  </si>
  <si>
    <t>Items that will not be reclassified to profit or loss</t>
  </si>
  <si>
    <t>Defined benefit plan actuarial gains</t>
  </si>
  <si>
    <t>Defined benefit plan asset ceiling limitation</t>
  </si>
  <si>
    <r>
      <t>Income tax relating to other comprehensive income</t>
    </r>
    <r>
      <rPr>
        <vertAlign val="superscript"/>
        <sz val="11"/>
        <rFont val="Calibri"/>
        <family val="2"/>
        <scheme val="minor"/>
      </rPr>
      <t>6</t>
    </r>
  </si>
  <si>
    <t>Other comprehensive income for the year, net of taxation</t>
  </si>
  <si>
    <t>Total comprehensive income for the year</t>
  </si>
  <si>
    <t>Profit attributable to:</t>
  </si>
  <si>
    <t>Owners of Telkom</t>
  </si>
  <si>
    <t>Non-controlling interests</t>
  </si>
  <si>
    <t>Total comprehensive income attributable to:</t>
  </si>
  <si>
    <t xml:space="preserve">  Basic earnings per share (cents)</t>
  </si>
  <si>
    <t xml:space="preserve">  Diluted earnings per share (cents)</t>
  </si>
  <si>
    <r>
      <rPr>
        <i/>
        <vertAlign val="superscript"/>
        <sz val="10"/>
        <color theme="1"/>
        <rFont val="Calibri"/>
        <family val="2"/>
        <scheme val="minor"/>
      </rPr>
      <t>1</t>
    </r>
    <r>
      <rPr>
        <i/>
        <sz val="10"/>
        <color theme="1"/>
        <rFont val="Calibri"/>
        <family val="2"/>
        <scheme val="minor"/>
      </rPr>
      <t xml:space="preserve"> Restated. Refer to note 2.4 and 2.7.</t>
    </r>
  </si>
  <si>
    <r>
      <rPr>
        <i/>
        <vertAlign val="superscript"/>
        <sz val="10"/>
        <color theme="1"/>
        <rFont val="Calibri"/>
        <family val="2"/>
        <scheme val="minor"/>
      </rPr>
      <t>2</t>
    </r>
    <r>
      <rPr>
        <i/>
        <sz val="10"/>
        <color theme="1"/>
        <rFont val="Calibri"/>
        <family val="2"/>
        <scheme val="minor"/>
      </rPr>
      <t xml:space="preserve"> Restated. Refer to note 2.4.1.3.</t>
    </r>
  </si>
  <si>
    <r>
      <rPr>
        <i/>
        <vertAlign val="superscript"/>
        <sz val="10"/>
        <color theme="1"/>
        <rFont val="Calibri"/>
        <family val="2"/>
        <scheme val="minor"/>
      </rPr>
      <t>3</t>
    </r>
    <r>
      <rPr>
        <i/>
        <sz val="10"/>
        <color theme="1"/>
        <rFont val="Calibri"/>
        <family val="2"/>
        <scheme val="minor"/>
      </rPr>
      <t xml:space="preserve"> Subcontracting costs relating to Enterprise customers which were sold to BCX on 1 November 2016 from Telkom, refer to note 4.</t>
    </r>
  </si>
  <si>
    <r>
      <rPr>
        <i/>
        <vertAlign val="superscript"/>
        <sz val="10"/>
        <rFont val="Calibri"/>
        <family val="2"/>
        <scheme val="minor"/>
      </rPr>
      <t>4</t>
    </r>
    <r>
      <rPr>
        <i/>
        <sz val="10"/>
        <rFont val="Calibri"/>
        <family val="2"/>
        <scheme val="minor"/>
      </rPr>
      <t xml:space="preserve"> For the period ended 31 March 2020, this amount represents low-value and short-term leases as defined by IFRS 16. The comparative amount represents operating leases as defined by IAS 17.</t>
    </r>
  </si>
  <si>
    <r>
      <rPr>
        <i/>
        <vertAlign val="superscript"/>
        <sz val="10"/>
        <color theme="1"/>
        <rFont val="Calibri"/>
        <family val="2"/>
        <scheme val="minor"/>
      </rPr>
      <t xml:space="preserve">5 </t>
    </r>
    <r>
      <rPr>
        <i/>
        <sz val="10"/>
        <color theme="1"/>
        <rFont val="Calibri"/>
        <family val="2"/>
        <scheme val="minor"/>
      </rPr>
      <t>This component of OCI does not attract any tax.</t>
    </r>
  </si>
  <si>
    <r>
      <rPr>
        <i/>
        <vertAlign val="superscript"/>
        <sz val="10"/>
        <rFont val="Calibri"/>
        <family val="2"/>
        <scheme val="minor"/>
      </rPr>
      <t>6</t>
    </r>
    <r>
      <rPr>
        <i/>
        <sz val="10"/>
        <rFont val="Calibri"/>
        <family val="2"/>
        <scheme val="minor"/>
      </rPr>
      <t xml:space="preserve"> Income tax relating to other comprehensive income is not in line with the decrease in the defined benefit gains due to the fact that in FY2019 the tax movement was impacted by the unrecognised deferred tax asset relating to other comprehensive income in FY2018. </t>
    </r>
  </si>
  <si>
    <r>
      <t>Restated 31 March</t>
    </r>
    <r>
      <rPr>
        <vertAlign val="superscript"/>
        <sz val="11"/>
        <rFont val="Calibri"/>
        <family val="2"/>
        <scheme val="minor"/>
      </rPr>
      <t>1</t>
    </r>
  </si>
  <si>
    <r>
      <t>Restated 1 April</t>
    </r>
    <r>
      <rPr>
        <vertAlign val="superscript"/>
        <sz val="11"/>
        <rFont val="Calibri"/>
        <family val="2"/>
        <scheme val="minor"/>
      </rPr>
      <t>1</t>
    </r>
  </si>
  <si>
    <t>Assets</t>
  </si>
  <si>
    <t>Non-current assets</t>
  </si>
  <si>
    <t>Property, plant and equipment</t>
  </si>
  <si>
    <t>Right-of-use assets</t>
  </si>
  <si>
    <t>Intangible assets</t>
  </si>
  <si>
    <t>Investment in subsidiaries</t>
  </si>
  <si>
    <t>16.1.1</t>
  </si>
  <si>
    <t>Loans and preference share investment in subsidiaries</t>
  </si>
  <si>
    <t>16.1.2</t>
  </si>
  <si>
    <t>Other investments</t>
  </si>
  <si>
    <t>Employee benefits</t>
  </si>
  <si>
    <t>Other financial assets</t>
  </si>
  <si>
    <t>Finance lease receivables</t>
  </si>
  <si>
    <t>Deferred taxation</t>
  </si>
  <si>
    <t>Current assets</t>
  </si>
  <si>
    <t>Inventories</t>
  </si>
  <si>
    <t>Income tax receivable</t>
  </si>
  <si>
    <t>Loans to subsidiaries</t>
  </si>
  <si>
    <t>Trade and other receivables</t>
  </si>
  <si>
    <t>Contract assets</t>
  </si>
  <si>
    <t>Other current assets</t>
  </si>
  <si>
    <t>Absa sinking fund investment</t>
  </si>
  <si>
    <t>Investment in insurance cell captive</t>
  </si>
  <si>
    <t>Cash and cash equivalents</t>
  </si>
  <si>
    <t xml:space="preserve">Assets classified as held for sale </t>
  </si>
  <si>
    <t>Total assets</t>
  </si>
  <si>
    <t>Equity and liabilities</t>
  </si>
  <si>
    <t>Equity attributable to owners of the parent</t>
  </si>
  <si>
    <t>Share capital</t>
  </si>
  <si>
    <t>Share-based compensation reserve</t>
  </si>
  <si>
    <t>Non-distributable reserves</t>
  </si>
  <si>
    <t>Retained earnings</t>
  </si>
  <si>
    <t>Total equity</t>
  </si>
  <si>
    <t>Non-current liabilities</t>
  </si>
  <si>
    <t>Interest-bearing debt</t>
  </si>
  <si>
    <t>Lease liabilities</t>
  </si>
  <si>
    <t>Provisions</t>
  </si>
  <si>
    <t>Other financial liabilities</t>
  </si>
  <si>
    <t>Deferred revenue</t>
  </si>
  <si>
    <t>Current liabilities</t>
  </si>
  <si>
    <t>Trade and other payables</t>
  </si>
  <si>
    <t>Shareholders for dividend</t>
  </si>
  <si>
    <t>Income tax payable</t>
  </si>
  <si>
    <t>Credit facilities utilised</t>
  </si>
  <si>
    <t>Total liabilities</t>
  </si>
  <si>
    <t>Total equity and liabilities</t>
  </si>
  <si>
    <r>
      <rPr>
        <i/>
        <vertAlign val="superscript"/>
        <sz val="10"/>
        <color theme="1"/>
        <rFont val="Calibri"/>
        <family val="2"/>
        <scheme val="minor"/>
      </rPr>
      <t>1</t>
    </r>
    <r>
      <rPr>
        <i/>
        <sz val="10"/>
        <color theme="1"/>
        <rFont val="Calibri"/>
        <family val="2"/>
        <scheme val="minor"/>
      </rPr>
      <t xml:space="preserve"> Restated. Refer to note 2.4, 2.8 and 2.9.</t>
    </r>
  </si>
  <si>
    <t>Attributable to equity holders of Telkom</t>
  </si>
  <si>
    <t xml:space="preserve">Retained earnings </t>
  </si>
  <si>
    <t>Reserves of held for sale assets</t>
  </si>
  <si>
    <t>Total</t>
  </si>
  <si>
    <t>Non-controlling interest</t>
  </si>
  <si>
    <t>Balance as at 1 April 2018 (as previously reported)</t>
  </si>
  <si>
    <t>Total comprehensive income</t>
  </si>
  <si>
    <t>Exchange gains on translating foreign operations</t>
  </si>
  <si>
    <t>Net defined benefit plan remeasurements</t>
  </si>
  <si>
    <t>Transactions with owners recorded directly in equity</t>
  </si>
  <si>
    <t>Fair value movement on the sinking fund investment transferred to non-distributable reserves (refer to note 26)</t>
  </si>
  <si>
    <t>Increase in share-based compensation reserve (refer to note 25)</t>
  </si>
  <si>
    <t>Increase in subsidiaries share-based compensation reserve (refer to note 25)</t>
  </si>
  <si>
    <t>Increase in treasury shares (refer to note 26)</t>
  </si>
  <si>
    <t>Dividend declared (refer to note 10)</t>
  </si>
  <si>
    <t>Contributions by and distributions to non-controlling interest</t>
  </si>
  <si>
    <t>Dividend declared*</t>
  </si>
  <si>
    <t>Balance at 31 March 2019</t>
  </si>
  <si>
    <t>Balance at 1 April 2019 (as previously reported)</t>
  </si>
  <si>
    <t>Movement on the insurance service result transferred to non-distributable reserves (refer to note 26)</t>
  </si>
  <si>
    <t>Vesting of Telkom and BCX share plan (refer to note 25)</t>
  </si>
  <si>
    <t>Escrow shares realised for settlement to employees (refer to note 26)</t>
  </si>
  <si>
    <t>Increase in treasury shares from Yellow Pages</t>
  </si>
  <si>
    <t>Amount reclassified through opening retained earnings</t>
  </si>
  <si>
    <t>Disposal of subsidiary (refer to note 11)</t>
  </si>
  <si>
    <t>Acquisition of non-controlling interest (refer to note 11)</t>
  </si>
  <si>
    <t>Balance at 31 March 2020</t>
  </si>
  <si>
    <t>* Dividend declared includes dividend to the non-controlling interests of the BCX Group.</t>
  </si>
  <si>
    <t xml:space="preserve">Share-based compensation reserve  </t>
  </si>
  <si>
    <t xml:space="preserve">Other comprehensive income </t>
  </si>
  <si>
    <t>Sale of shares to BCX</t>
  </si>
  <si>
    <t>Cash flows from operating activities</t>
  </si>
  <si>
    <t>Cash receipts from customers</t>
  </si>
  <si>
    <t>Cash paid to suppliers and employees</t>
  </si>
  <si>
    <t>Cash generated from operations</t>
  </si>
  <si>
    <t>Interest received</t>
  </si>
  <si>
    <t>Dividend received</t>
  </si>
  <si>
    <t>Finance charges paid</t>
  </si>
  <si>
    <t>Taxation paid</t>
  </si>
  <si>
    <t>Cash generated from operations before dividend paid</t>
  </si>
  <si>
    <t>Dividend paid</t>
  </si>
  <si>
    <t>Cash flows utilised for investing activities</t>
  </si>
  <si>
    <t>Proceeds on disposal of property, plant and equipment and intangible assets</t>
  </si>
  <si>
    <t>Additions to assets for capital expansion</t>
  </si>
  <si>
    <t>Loans repaid by subsidiaries/(loans advanced to subsidiaries)</t>
  </si>
  <si>
    <t>Proceeds on disposal of SOX, BCX Nigeria and BCX Tanzania</t>
  </si>
  <si>
    <t>Realisation of investments in other financial assets</t>
  </si>
  <si>
    <t>Transfer of funds from subsidiaries for sinking fund (preference share settlement reserve)</t>
  </si>
  <si>
    <t>Investments made by FutureMakers</t>
  </si>
  <si>
    <t>Withdrawal from the Absa sinking fund investment</t>
  </si>
  <si>
    <t>16.2.2</t>
  </si>
  <si>
    <t>Cash flows from financing activities</t>
  </si>
  <si>
    <t>Loans raised</t>
  </si>
  <si>
    <t>Loans repaid</t>
  </si>
  <si>
    <t>Other financing activities</t>
  </si>
  <si>
    <t>Purchase of shares for the Telkom and subsidiaries long-term incentive share scheme</t>
  </si>
  <si>
    <t>Acquisition of non-controlling interest in Yellow Pages</t>
  </si>
  <si>
    <t>Shares repurchased and cancelled</t>
  </si>
  <si>
    <t>Repayment of lease liability</t>
  </si>
  <si>
    <t xml:space="preserve">Repayment of derivatives </t>
  </si>
  <si>
    <t>Proceeds from derivatives</t>
  </si>
  <si>
    <t>Net increase/(decrease) in cash and cash equivalents</t>
  </si>
  <si>
    <t>Net cash and cash equivalents at 1 April</t>
  </si>
  <si>
    <t>Net cash and cash equivalents at the end of the year</t>
  </si>
  <si>
    <t>Statements of profit or loss and other comprehensive income</t>
  </si>
  <si>
    <t>for the year ended 31 March 2020</t>
  </si>
  <si>
    <t>31 March</t>
  </si>
  <si>
    <t>Statements of financial position</t>
  </si>
  <si>
    <t>as at 31 March 2020</t>
  </si>
  <si>
    <t>Statements of changes in equity</t>
  </si>
  <si>
    <t>Statements of cash flows</t>
  </si>
  <si>
    <t>31 March 2020</t>
  </si>
  <si>
    <t>31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</si>
</sst>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0\);&quot;- &quot;"/>
    <numFmt numFmtId="165" formatCode="_ * #,##0.00_ ;_ * \-#,##0.00_ ;_ * &quot;-&quot;??_ ;_ @_ "/>
    <numFmt numFmtId="166" formatCode="_ * #,##0.0_ ;_ * \-#,##0.0_ ;_ * &quot;-&quot;??_ ;_ @_ "/>
    <numFmt numFmtId="168" formatCode="#,##0.0"/>
    <numFmt numFmtId="169" formatCode="0_);\(0\)"/>
    <numFmt numFmtId="170" formatCode="#,##0,,\ ;\(#,##0\);&quot;- &quot;"/>
    <numFmt numFmtId="171" formatCode="_ * #,##0_ ;_ \(#,##0\)_ ;_ * &quot;-&quot;??_ ;_ @_ "/>
    <numFmt numFmtId="172" formatCode="#,##0.0\ ;\(#,##0.0\);&quot;- &quot;"/>
    <numFmt numFmtId="173" formatCode="_ * #,##0.0_ ;_ \(#,##0.0\)_ ;_ * &quot;-&quot;??_ ;_ @_ "/>
    <numFmt numFmtId="175" formatCode="_ * #,##0_ ;_ * \-#,##0_ ;_ * &quot;-&quot;??_ ;_ @_ "/>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
      <sz val="10"/>
      <name val="Arial"/>
      <family val="2"/>
    </font>
    <font>
      <b/>
      <vertAlign val="superscript"/>
      <sz val="11"/>
      <name val="Calibri"/>
      <family val="2"/>
      <scheme val="minor"/>
    </font>
    <font>
      <sz val="11"/>
      <color theme="10"/>
      <name val="Calibri"/>
      <family val="2"/>
      <scheme val="minor"/>
    </font>
    <font>
      <i/>
      <sz val="11"/>
      <name val="Calibri"/>
      <family val="2"/>
      <scheme val="minor"/>
    </font>
    <font>
      <i/>
      <vertAlign val="superscript"/>
      <sz val="11"/>
      <name val="Calibri"/>
      <family val="2"/>
      <scheme val="minor"/>
    </font>
    <font>
      <vertAlign val="superscript"/>
      <sz val="11"/>
      <name val="Calibri"/>
      <family val="2"/>
      <scheme val="minor"/>
    </font>
    <font>
      <i/>
      <sz val="10"/>
      <color theme="1"/>
      <name val="Calibri"/>
      <family val="2"/>
      <scheme val="minor"/>
    </font>
    <font>
      <i/>
      <vertAlign val="superscript"/>
      <sz val="10"/>
      <color theme="1"/>
      <name val="Calibri"/>
      <family val="2"/>
      <scheme val="minor"/>
    </font>
    <font>
      <sz val="10"/>
      <color theme="1"/>
      <name val="Calibri"/>
      <family val="2"/>
      <scheme val="minor"/>
    </font>
    <font>
      <i/>
      <sz val="10"/>
      <name val="Calibri"/>
      <family val="2"/>
      <scheme val="minor"/>
    </font>
    <font>
      <i/>
      <vertAlign val="superscript"/>
      <sz val="10"/>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20">
    <border>
      <left/>
      <right/>
      <top/>
      <bottom/>
      <diagonal/>
    </border>
    <border>
      <left style="thin">
        <color auto="1"/>
      </left>
      <right/>
      <top style="thin">
        <color auto="1"/>
      </top>
      <bottom/>
      <diagonal/>
    </border>
    <border>
      <left/>
      <right/>
      <top style="thin">
        <color auto="1"/>
      </top>
      <bottom/>
      <diagonal/>
    </border>
    <border>
      <left/>
      <right/>
      <top/>
      <bottom style="thin">
        <color indexed="64"/>
      </bottom>
      <diagonal/>
    </border>
    <border>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auto="1"/>
      </top>
      <bottom style="thin">
        <color indexed="64"/>
      </bottom>
      <diagonal/>
    </border>
    <border>
      <left/>
      <right style="thin">
        <color auto="1"/>
      </right>
      <top style="thin">
        <color auto="1"/>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6" fillId="0" borderId="0"/>
    <xf numFmtId="0" fontId="6" fillId="0" borderId="0"/>
    <xf numFmtId="0" fontId="1" fillId="0" borderId="0"/>
    <xf numFmtId="0" fontId="6" fillId="0" borderId="0"/>
    <xf numFmtId="165" fontId="6" fillId="0" borderId="0" applyFont="0" applyFill="0" applyBorder="0" applyAlignment="0" applyProtection="0"/>
    <xf numFmtId="165" fontId="6" fillId="0" borderId="0" applyFont="0" applyFill="0" applyBorder="0" applyAlignment="0" applyProtection="0"/>
  </cellStyleXfs>
  <cellXfs count="227">
    <xf numFmtId="0" fontId="0" fillId="0" borderId="0" xfId="0"/>
    <xf numFmtId="0" fontId="4" fillId="0" borderId="0" xfId="0" applyFont="1" applyFill="1" applyBorder="1" applyAlignment="1">
      <alignment vertical="center" wrapText="1"/>
    </xf>
    <xf numFmtId="0" fontId="5" fillId="0" borderId="0" xfId="0" applyFont="1" applyFill="1" applyBorder="1" applyAlignment="1">
      <alignment horizontal="right" vertical="center" wrapText="1"/>
    </xf>
    <xf numFmtId="3" fontId="4" fillId="0" borderId="0" xfId="0" applyNumberFormat="1" applyFont="1" applyFill="1" applyBorder="1" applyAlignment="1" applyProtection="1">
      <alignment horizontal="right" vertical="center" wrapText="1"/>
      <protection locked="0"/>
    </xf>
    <xf numFmtId="0" fontId="5"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locked="0"/>
    </xf>
    <xf numFmtId="3" fontId="5" fillId="0" borderId="0" xfId="0" applyNumberFormat="1" applyFont="1" applyFill="1" applyBorder="1" applyAlignment="1" applyProtection="1">
      <alignment horizontal="right" vertical="center" wrapText="1"/>
      <protection locked="0"/>
    </xf>
    <xf numFmtId="0" fontId="4" fillId="0" borderId="4"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5" fillId="0" borderId="0" xfId="0" applyFont="1" applyFill="1" applyBorder="1" applyAlignment="1">
      <alignment vertical="center" wrapText="1"/>
    </xf>
    <xf numFmtId="0" fontId="4" fillId="2" borderId="0" xfId="4" applyFont="1" applyFill="1" applyBorder="1" applyAlignment="1">
      <alignment horizontal="right" vertical="center" wrapText="1"/>
    </xf>
    <xf numFmtId="0" fontId="4" fillId="2" borderId="0" xfId="0" applyFont="1" applyFill="1" applyBorder="1" applyAlignment="1">
      <alignment horizontal="right" vertical="center" wrapText="1"/>
    </xf>
    <xf numFmtId="0" fontId="5" fillId="0" borderId="9" xfId="0" applyFont="1" applyFill="1" applyBorder="1" applyAlignment="1">
      <alignment vertical="center" wrapText="1"/>
    </xf>
    <xf numFmtId="0" fontId="4" fillId="2" borderId="9" xfId="0" applyFont="1" applyFill="1" applyBorder="1" applyAlignment="1">
      <alignment horizontal="right" vertical="center" wrapText="1"/>
    </xf>
    <xf numFmtId="0" fontId="5" fillId="0" borderId="9" xfId="0" applyFont="1" applyFill="1" applyBorder="1" applyAlignment="1">
      <alignment horizontal="righ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right" vertical="center" wrapText="1"/>
    </xf>
    <xf numFmtId="164" fontId="4" fillId="2" borderId="10"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3" fontId="5" fillId="0" borderId="0" xfId="0" applyNumberFormat="1" applyFont="1" applyFill="1" applyBorder="1" applyAlignment="1">
      <alignment vertical="center" wrapText="1"/>
    </xf>
    <xf numFmtId="166" fontId="8" fillId="0" borderId="0" xfId="2" quotePrefix="1" applyNumberFormat="1" applyFont="1" applyFill="1" applyBorder="1" applyAlignment="1">
      <alignment horizontal="right" vertical="center" wrapText="1"/>
    </xf>
    <xf numFmtId="164" fontId="4" fillId="2" borderId="0" xfId="0" applyNumberFormat="1" applyFont="1" applyFill="1" applyBorder="1" applyAlignment="1">
      <alignment vertical="center" wrapText="1"/>
    </xf>
    <xf numFmtId="37" fontId="5" fillId="0" borderId="0" xfId="0" applyNumberFormat="1" applyFont="1" applyFill="1" applyBorder="1" applyAlignment="1">
      <alignment vertical="center" wrapText="1"/>
    </xf>
    <xf numFmtId="3" fontId="5" fillId="0" borderId="0" xfId="0" applyNumberFormat="1" applyFont="1" applyFill="1" applyAlignment="1">
      <alignment vertical="center" wrapText="1"/>
    </xf>
    <xf numFmtId="164" fontId="4" fillId="0" borderId="0" xfId="0" applyNumberFormat="1" applyFont="1" applyFill="1" applyBorder="1" applyAlignment="1">
      <alignment vertical="center" wrapText="1"/>
    </xf>
    <xf numFmtId="168" fontId="5" fillId="0" borderId="0" xfId="0" quotePrefix="1" applyNumberFormat="1" applyFont="1" applyFill="1" applyBorder="1" applyAlignment="1">
      <alignment horizontal="right" vertical="center" wrapText="1"/>
    </xf>
    <xf numFmtId="164" fontId="5" fillId="0" borderId="0" xfId="0" applyNumberFormat="1" applyFont="1" applyFill="1" applyBorder="1" applyAlignment="1">
      <alignment vertical="center" wrapText="1"/>
    </xf>
    <xf numFmtId="168" fontId="5" fillId="0" borderId="0" xfId="0" applyNumberFormat="1" applyFont="1" applyFill="1" applyBorder="1" applyAlignment="1">
      <alignment horizontal="right" vertical="center" wrapText="1"/>
    </xf>
    <xf numFmtId="164" fontId="4" fillId="2" borderId="3" xfId="0" applyNumberFormat="1" applyFont="1" applyFill="1" applyBorder="1" applyAlignment="1">
      <alignment vertical="center" wrapText="1"/>
    </xf>
    <xf numFmtId="164" fontId="5" fillId="0" borderId="3" xfId="0" applyNumberFormat="1" applyFont="1" applyFill="1" applyBorder="1" applyAlignment="1">
      <alignment vertical="center" wrapText="1"/>
    </xf>
    <xf numFmtId="3" fontId="4" fillId="0" borderId="0" xfId="0" applyNumberFormat="1" applyFont="1" applyFill="1" applyAlignment="1">
      <alignment vertical="center" wrapText="1"/>
    </xf>
    <xf numFmtId="169" fontId="5" fillId="0" borderId="0" xfId="0" applyNumberFormat="1" applyFont="1" applyFill="1" applyBorder="1" applyAlignment="1">
      <alignment vertical="center" wrapText="1"/>
    </xf>
    <xf numFmtId="169" fontId="5" fillId="0" borderId="3" xfId="0" applyNumberFormat="1" applyFont="1" applyFill="1" applyBorder="1" applyAlignment="1">
      <alignment vertical="center" wrapText="1"/>
    </xf>
    <xf numFmtId="3" fontId="4" fillId="0" borderId="2" xfId="0" applyNumberFormat="1" applyFont="1" applyFill="1" applyBorder="1" applyAlignment="1">
      <alignment vertical="center" wrapText="1"/>
    </xf>
    <xf numFmtId="3" fontId="5" fillId="0" borderId="2" xfId="0" applyNumberFormat="1" applyFont="1" applyFill="1" applyBorder="1" applyAlignment="1">
      <alignment vertical="center" wrapText="1"/>
    </xf>
    <xf numFmtId="3" fontId="8" fillId="0" borderId="0" xfId="2" quotePrefix="1" applyNumberFormat="1" applyFont="1" applyFill="1" applyAlignment="1">
      <alignment horizontal="right" vertical="center" wrapText="1"/>
    </xf>
    <xf numFmtId="3" fontId="8" fillId="0" borderId="0" xfId="2" applyNumberFormat="1" applyFont="1" applyFill="1" applyAlignment="1">
      <alignment horizontal="right" vertical="center" wrapText="1"/>
    </xf>
    <xf numFmtId="164" fontId="4" fillId="2" borderId="1" xfId="0" applyNumberFormat="1" applyFont="1" applyFill="1" applyBorder="1" applyAlignment="1">
      <alignment vertical="center" wrapText="1"/>
    </xf>
    <xf numFmtId="164" fontId="5" fillId="0" borderId="7" xfId="0" applyNumberFormat="1" applyFont="1" applyFill="1" applyBorder="1" applyAlignment="1">
      <alignment vertical="center" wrapText="1"/>
    </xf>
    <xf numFmtId="164" fontId="4" fillId="2" borderId="2" xfId="0" applyNumberFormat="1" applyFont="1" applyFill="1" applyBorder="1" applyAlignment="1">
      <alignment vertical="center" wrapText="1"/>
    </xf>
    <xf numFmtId="3" fontId="5" fillId="0" borderId="0" xfId="0" applyNumberFormat="1" applyFont="1" applyFill="1" applyAlignment="1">
      <alignment horizontal="right" vertical="center" wrapText="1"/>
    </xf>
    <xf numFmtId="164" fontId="4" fillId="2" borderId="6" xfId="0" applyNumberFormat="1" applyFont="1" applyFill="1" applyBorder="1" applyAlignment="1">
      <alignment vertical="center" wrapText="1"/>
    </xf>
    <xf numFmtId="169" fontId="5" fillId="0" borderId="8" xfId="0" applyNumberFormat="1" applyFont="1" applyFill="1" applyBorder="1" applyAlignment="1">
      <alignment vertical="center" wrapText="1"/>
    </xf>
    <xf numFmtId="169" fontId="4" fillId="2" borderId="6" xfId="0" applyNumberFormat="1" applyFont="1" applyFill="1" applyBorder="1" applyAlignment="1">
      <alignment vertical="center" wrapText="1"/>
    </xf>
    <xf numFmtId="169" fontId="4" fillId="2" borderId="0" xfId="0" applyNumberFormat="1" applyFont="1" applyFill="1" applyBorder="1" applyAlignment="1">
      <alignment vertical="center" wrapText="1"/>
    </xf>
    <xf numFmtId="164" fontId="4" fillId="2" borderId="11" xfId="0" applyNumberFormat="1" applyFont="1" applyFill="1" applyBorder="1" applyAlignment="1">
      <alignment vertical="center" wrapText="1"/>
    </xf>
    <xf numFmtId="169" fontId="5" fillId="0" borderId="12" xfId="0" applyNumberFormat="1" applyFont="1" applyFill="1" applyBorder="1" applyAlignment="1">
      <alignment vertical="center" wrapText="1"/>
    </xf>
    <xf numFmtId="3" fontId="5" fillId="0" borderId="0" xfId="0" applyNumberFormat="1" applyFont="1" applyFill="1" applyBorder="1" applyAlignment="1">
      <alignment horizontal="right" vertical="center" wrapText="1"/>
    </xf>
    <xf numFmtId="3" fontId="4" fillId="0" borderId="4" xfId="0" applyNumberFormat="1" applyFont="1" applyFill="1" applyBorder="1" applyAlignment="1">
      <alignment vertical="center" wrapText="1"/>
    </xf>
    <xf numFmtId="3" fontId="5" fillId="0" borderId="4" xfId="0" applyNumberFormat="1" applyFont="1" applyFill="1" applyBorder="1" applyAlignment="1">
      <alignment horizontal="right" vertical="center" wrapText="1"/>
    </xf>
    <xf numFmtId="164" fontId="4" fillId="2" borderId="4" xfId="0" applyNumberFormat="1" applyFont="1" applyFill="1" applyBorder="1" applyAlignment="1">
      <alignment vertical="center" wrapText="1"/>
    </xf>
    <xf numFmtId="3" fontId="5" fillId="0" borderId="9" xfId="0" applyNumberFormat="1" applyFont="1" applyFill="1" applyBorder="1" applyAlignment="1">
      <alignment vertical="center" wrapText="1"/>
    </xf>
    <xf numFmtId="3" fontId="5" fillId="0" borderId="4" xfId="0" applyNumberFormat="1" applyFont="1" applyFill="1" applyBorder="1" applyAlignment="1">
      <alignment vertical="center" wrapText="1"/>
    </xf>
    <xf numFmtId="3" fontId="4" fillId="0" borderId="0" xfId="0" applyNumberFormat="1" applyFont="1" applyFill="1" applyBorder="1" applyAlignment="1">
      <alignment vertical="center" wrapText="1"/>
    </xf>
    <xf numFmtId="3" fontId="4" fillId="2" borderId="0" xfId="0" applyNumberFormat="1" applyFont="1" applyFill="1" applyBorder="1" applyAlignment="1">
      <alignment horizontal="right" vertical="center" wrapText="1"/>
    </xf>
    <xf numFmtId="164" fontId="4" fillId="2" borderId="0" xfId="0" applyNumberFormat="1" applyFont="1" applyFill="1" applyBorder="1" applyAlignment="1">
      <alignment horizontal="right" vertical="center" wrapText="1"/>
    </xf>
    <xf numFmtId="164" fontId="0" fillId="0" borderId="0" xfId="0" applyNumberFormat="1" applyFont="1" applyFill="1" applyBorder="1" applyAlignment="1">
      <alignment vertical="center" wrapText="1"/>
    </xf>
    <xf numFmtId="170" fontId="4" fillId="2" borderId="0" xfId="0" applyNumberFormat="1" applyFont="1" applyFill="1" applyBorder="1" applyAlignment="1">
      <alignment horizontal="right" vertical="center" wrapText="1"/>
    </xf>
    <xf numFmtId="170" fontId="5" fillId="0" borderId="0" xfId="0" applyNumberFormat="1" applyFont="1" applyFill="1" applyBorder="1" applyAlignment="1">
      <alignment vertical="center" wrapText="1"/>
    </xf>
    <xf numFmtId="3" fontId="8" fillId="0" borderId="0" xfId="2" applyNumberFormat="1" applyFont="1" applyFill="1" applyBorder="1" applyAlignment="1">
      <alignment horizontal="right" vertical="center" wrapText="1"/>
    </xf>
    <xf numFmtId="164" fontId="4" fillId="2" borderId="0" xfId="0" applyNumberFormat="1" applyFont="1" applyFill="1" applyAlignment="1">
      <alignment horizontal="right" vertical="center" wrapText="1"/>
    </xf>
    <xf numFmtId="3" fontId="4" fillId="0" borderId="14" xfId="0" applyNumberFormat="1" applyFont="1" applyFill="1" applyBorder="1" applyAlignment="1">
      <alignment vertical="center" wrapText="1"/>
    </xf>
    <xf numFmtId="3" fontId="5" fillId="0" borderId="14" xfId="0" applyNumberFormat="1" applyFont="1" applyFill="1" applyBorder="1" applyAlignment="1">
      <alignment horizontal="right" vertical="center" wrapText="1"/>
    </xf>
    <xf numFmtId="164" fontId="4" fillId="2" borderId="14" xfId="0" applyNumberFormat="1" applyFont="1" applyFill="1" applyBorder="1" applyAlignment="1">
      <alignment horizontal="right" vertical="center" wrapText="1"/>
    </xf>
    <xf numFmtId="164" fontId="5" fillId="0" borderId="14" xfId="0" applyNumberFormat="1" applyFont="1" applyFill="1" applyBorder="1" applyAlignment="1">
      <alignment vertical="center" wrapText="1"/>
    </xf>
    <xf numFmtId="164" fontId="4" fillId="2" borderId="4" xfId="0" applyNumberFormat="1" applyFont="1" applyFill="1" applyBorder="1" applyAlignment="1">
      <alignment horizontal="right" vertical="center" wrapText="1"/>
    </xf>
    <xf numFmtId="3" fontId="5" fillId="0" borderId="0" xfId="0" applyNumberFormat="1" applyFont="1" applyFill="1" applyBorder="1" applyAlignment="1">
      <alignment horizontal="left" vertical="center" wrapText="1"/>
    </xf>
    <xf numFmtId="164" fontId="5" fillId="0" borderId="8" xfId="0" applyNumberFormat="1" applyFont="1" applyFill="1" applyBorder="1" applyAlignment="1">
      <alignment vertical="center" wrapText="1"/>
    </xf>
    <xf numFmtId="3" fontId="4" fillId="2" borderId="4" xfId="0" applyNumberFormat="1" applyFont="1" applyFill="1" applyBorder="1" applyAlignment="1">
      <alignment horizontal="right" vertical="center" wrapText="1"/>
    </xf>
    <xf numFmtId="172" fontId="4" fillId="2" borderId="0" xfId="7" applyNumberFormat="1" applyFont="1" applyFill="1" applyBorder="1" applyAlignment="1">
      <alignment vertical="center" wrapText="1"/>
    </xf>
    <xf numFmtId="173" fontId="5" fillId="0" borderId="0" xfId="0" applyNumberFormat="1" applyFont="1" applyFill="1" applyAlignment="1">
      <alignment vertical="center" wrapText="1"/>
    </xf>
    <xf numFmtId="3" fontId="5" fillId="0" borderId="3" xfId="0" applyNumberFormat="1" applyFont="1" applyFill="1" applyBorder="1" applyAlignment="1">
      <alignment vertical="center" wrapText="1"/>
    </xf>
    <xf numFmtId="172" fontId="4" fillId="2" borderId="3" xfId="7" applyNumberFormat="1" applyFont="1" applyFill="1" applyBorder="1" applyAlignment="1">
      <alignment vertical="center" wrapText="1"/>
    </xf>
    <xf numFmtId="173" fontId="5" fillId="0" borderId="3" xfId="0" applyNumberFormat="1" applyFont="1" applyFill="1" applyBorder="1" applyAlignment="1">
      <alignment vertical="center" wrapText="1"/>
    </xf>
    <xf numFmtId="3" fontId="9" fillId="0" borderId="0" xfId="0" applyNumberFormat="1" applyFont="1" applyFill="1" applyBorder="1" applyAlignment="1">
      <alignment vertical="center" wrapText="1"/>
    </xf>
    <xf numFmtId="0" fontId="0" fillId="0" borderId="0" xfId="0" applyFont="1" applyFill="1" applyAlignment="1">
      <alignment vertical="center" wrapText="1"/>
    </xf>
    <xf numFmtId="0" fontId="12" fillId="0" borderId="0" xfId="0" applyFont="1" applyFill="1" applyAlignment="1">
      <alignment vertical="center"/>
    </xf>
    <xf numFmtId="0" fontId="0" fillId="0" borderId="0" xfId="0" applyFont="1" applyFill="1" applyAlignment="1">
      <alignment wrapText="1"/>
    </xf>
    <xf numFmtId="0" fontId="5" fillId="0" borderId="0" xfId="0" quotePrefix="1" applyFont="1" applyFill="1" applyBorder="1" applyAlignment="1" applyProtection="1">
      <alignment horizontal="right" vertical="center" wrapText="1"/>
      <protection locked="0"/>
    </xf>
    <xf numFmtId="0" fontId="4"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0" xfId="0" applyFont="1" applyFill="1" applyAlignment="1" applyProtection="1">
      <alignment vertical="center"/>
    </xf>
    <xf numFmtId="164" fontId="4" fillId="2" borderId="7" xfId="0" applyNumberFormat="1" applyFont="1" applyFill="1" applyBorder="1" applyAlignment="1">
      <alignment vertical="center" wrapText="1"/>
    </xf>
    <xf numFmtId="164" fontId="4" fillId="2" borderId="8" xfId="0" applyNumberFormat="1" applyFont="1" applyFill="1" applyBorder="1" applyAlignment="1">
      <alignment vertical="center" wrapText="1"/>
    </xf>
    <xf numFmtId="164" fontId="5" fillId="2" borderId="8" xfId="0" applyNumberFormat="1" applyFont="1" applyFill="1" applyBorder="1" applyAlignment="1">
      <alignment vertical="center" wrapText="1"/>
    </xf>
    <xf numFmtId="164" fontId="4" fillId="2" borderId="12" xfId="0" applyNumberFormat="1" applyFont="1" applyFill="1" applyBorder="1" applyAlignment="1">
      <alignment vertical="center" wrapText="1"/>
    </xf>
    <xf numFmtId="164" fontId="5" fillId="0" borderId="12" xfId="0" applyNumberFormat="1" applyFont="1" applyFill="1" applyBorder="1" applyAlignment="1">
      <alignment vertical="center" wrapText="1"/>
    </xf>
    <xf numFmtId="164" fontId="5" fillId="0" borderId="15" xfId="0" applyNumberFormat="1" applyFont="1" applyFill="1" applyBorder="1" applyAlignment="1">
      <alignment vertical="center" wrapText="1"/>
    </xf>
    <xf numFmtId="164" fontId="5" fillId="0" borderId="13" xfId="0" applyNumberFormat="1" applyFont="1" applyFill="1" applyBorder="1" applyAlignment="1">
      <alignment vertical="center" wrapText="1"/>
    </xf>
    <xf numFmtId="164" fontId="5" fillId="0" borderId="16" xfId="0" applyNumberFormat="1" applyFont="1" applyFill="1" applyBorder="1" applyAlignment="1">
      <alignment vertical="center" wrapText="1"/>
    </xf>
    <xf numFmtId="0" fontId="5" fillId="0" borderId="0" xfId="0" applyFont="1" applyFill="1" applyAlignment="1">
      <alignment vertical="center"/>
    </xf>
    <xf numFmtId="0" fontId="4" fillId="0" borderId="4" xfId="0" applyFont="1" applyFill="1" applyBorder="1" applyAlignment="1" applyProtection="1">
      <alignment vertical="center"/>
    </xf>
    <xf numFmtId="164" fontId="5" fillId="0" borderId="4" xfId="0" applyNumberFormat="1" applyFont="1" applyFill="1" applyBorder="1" applyAlignment="1">
      <alignment vertical="center" wrapText="1"/>
    </xf>
    <xf numFmtId="0" fontId="5" fillId="0" borderId="3" xfId="0" applyFont="1" applyFill="1" applyBorder="1" applyAlignment="1" applyProtection="1">
      <alignment vertical="center"/>
    </xf>
    <xf numFmtId="164" fontId="4" fillId="0" borderId="8" xfId="0" applyNumberFormat="1" applyFont="1" applyFill="1" applyBorder="1" applyAlignment="1">
      <alignment vertical="center" wrapText="1"/>
    </xf>
    <xf numFmtId="0" fontId="4" fillId="0" borderId="14" xfId="0" applyFont="1" applyFill="1" applyBorder="1" applyAlignment="1" applyProtection="1">
      <alignment vertical="center"/>
    </xf>
    <xf numFmtId="0" fontId="5" fillId="0" borderId="14" xfId="0" applyFont="1" applyFill="1" applyBorder="1" applyAlignment="1" applyProtection="1">
      <alignment vertical="center"/>
    </xf>
    <xf numFmtId="164" fontId="4" fillId="2" borderId="14" xfId="0" applyNumberFormat="1" applyFont="1" applyFill="1" applyBorder="1" applyAlignment="1">
      <alignment vertical="center" wrapText="1"/>
    </xf>
    <xf numFmtId="0" fontId="5" fillId="0" borderId="4" xfId="0" applyFont="1" applyFill="1" applyBorder="1" applyAlignment="1" applyProtection="1">
      <alignment vertical="center"/>
    </xf>
    <xf numFmtId="0" fontId="2" fillId="0" borderId="0" xfId="0" applyFont="1" applyAlignment="1">
      <alignment wrapText="1"/>
    </xf>
    <xf numFmtId="0" fontId="4" fillId="0" borderId="0" xfId="3" applyFont="1" applyFill="1" applyAlignment="1" applyProtection="1">
      <alignment vertical="center"/>
    </xf>
    <xf numFmtId="0" fontId="5" fillId="0" borderId="0" xfId="3" applyFont="1" applyBorder="1" applyAlignment="1">
      <alignment vertical="center"/>
    </xf>
    <xf numFmtId="0" fontId="5" fillId="3" borderId="0" xfId="3" applyFont="1" applyFill="1" applyBorder="1" applyAlignment="1">
      <alignment vertical="center"/>
    </xf>
    <xf numFmtId="0" fontId="1" fillId="0" borderId="0" xfId="0" applyFont="1" applyAlignment="1">
      <alignment vertical="center"/>
    </xf>
    <xf numFmtId="0" fontId="4" fillId="0" borderId="0" xfId="0" applyFont="1" applyFill="1" applyBorder="1" applyAlignment="1">
      <alignment vertical="center"/>
    </xf>
    <xf numFmtId="0" fontId="5" fillId="0" borderId="0" xfId="3" applyFont="1" applyAlignment="1">
      <alignment vertical="center"/>
    </xf>
    <xf numFmtId="0" fontId="5" fillId="3" borderId="0" xfId="3" applyFont="1" applyFill="1" applyAlignment="1">
      <alignment vertical="center"/>
    </xf>
    <xf numFmtId="0" fontId="5" fillId="0" borderId="0" xfId="3" applyFont="1" applyFill="1" applyAlignment="1">
      <alignment vertical="center"/>
    </xf>
    <xf numFmtId="0" fontId="5" fillId="0" borderId="10" xfId="3" applyFont="1" applyFill="1" applyBorder="1" applyAlignment="1">
      <alignment vertical="center"/>
    </xf>
    <xf numFmtId="0" fontId="4" fillId="0" borderId="17" xfId="3" applyFont="1" applyFill="1" applyBorder="1" applyAlignment="1">
      <alignment horizontal="centerContinuous" vertical="center"/>
    </xf>
    <xf numFmtId="0" fontId="4" fillId="3" borderId="17" xfId="3" applyFont="1" applyFill="1" applyBorder="1" applyAlignment="1">
      <alignment horizontal="centerContinuous" vertical="center"/>
    </xf>
    <xf numFmtId="0" fontId="4" fillId="0" borderId="17" xfId="3" applyFont="1" applyFill="1" applyBorder="1" applyAlignment="1">
      <alignment vertical="center"/>
    </xf>
    <xf numFmtId="0" fontId="4" fillId="0" borderId="17" xfId="3" quotePrefix="1" applyFont="1" applyFill="1" applyBorder="1" applyAlignment="1">
      <alignment horizontal="right" vertical="center"/>
    </xf>
    <xf numFmtId="0" fontId="4" fillId="0" borderId="2" xfId="3" quotePrefix="1" applyFont="1" applyFill="1" applyBorder="1" applyAlignment="1">
      <alignment horizontal="left" vertical="center"/>
    </xf>
    <xf numFmtId="0" fontId="4" fillId="0" borderId="2" xfId="3" quotePrefix="1" applyFont="1" applyFill="1" applyBorder="1" applyAlignment="1">
      <alignment horizontal="right" vertical="center" wrapText="1"/>
    </xf>
    <xf numFmtId="0" fontId="4" fillId="0" borderId="2" xfId="3" applyFont="1" applyFill="1" applyBorder="1" applyAlignment="1">
      <alignment horizontal="right" vertical="center" wrapText="1"/>
    </xf>
    <xf numFmtId="0" fontId="4" fillId="3" borderId="2" xfId="3" quotePrefix="1" applyFont="1" applyFill="1" applyBorder="1" applyAlignment="1">
      <alignment horizontal="right" vertical="center" wrapText="1"/>
    </xf>
    <xf numFmtId="0" fontId="4" fillId="0" borderId="0" xfId="3" applyFont="1" applyFill="1" applyBorder="1" applyAlignment="1">
      <alignment horizontal="right" vertical="center" wrapText="1"/>
    </xf>
    <xf numFmtId="0" fontId="4" fillId="0" borderId="0" xfId="3" quotePrefix="1" applyFont="1" applyFill="1" applyBorder="1" applyAlignment="1">
      <alignment horizontal="right" vertical="center" wrapText="1"/>
    </xf>
    <xf numFmtId="0" fontId="5" fillId="0" borderId="9" xfId="3" applyFont="1" applyFill="1" applyBorder="1" applyAlignment="1">
      <alignment horizontal="center" vertical="center"/>
    </xf>
    <xf numFmtId="0" fontId="4" fillId="0" borderId="9" xfId="3" applyFont="1" applyFill="1" applyBorder="1" applyAlignment="1">
      <alignment horizontal="right" vertical="center"/>
    </xf>
    <xf numFmtId="0" fontId="4" fillId="3" borderId="9" xfId="3" applyFont="1" applyFill="1" applyBorder="1" applyAlignment="1">
      <alignment horizontal="right" vertical="center"/>
    </xf>
    <xf numFmtId="0" fontId="4" fillId="0" borderId="0" xfId="3" quotePrefix="1" applyFont="1" applyFill="1" applyAlignment="1">
      <alignment horizontal="left" vertical="center" wrapText="1"/>
    </xf>
    <xf numFmtId="171" fontId="5" fillId="0" borderId="0" xfId="8" applyNumberFormat="1" applyFont="1" applyFill="1" applyAlignment="1">
      <alignment vertical="center"/>
    </xf>
    <xf numFmtId="171" fontId="5" fillId="0" borderId="0" xfId="8" applyNumberFormat="1" applyFont="1" applyFill="1" applyBorder="1" applyAlignment="1">
      <alignment vertical="center"/>
    </xf>
    <xf numFmtId="0" fontId="5" fillId="0" borderId="0" xfId="3" quotePrefix="1" applyFont="1" applyFill="1" applyAlignment="1">
      <alignment horizontal="left" vertical="center" wrapText="1"/>
    </xf>
    <xf numFmtId="171" fontId="5" fillId="0" borderId="1" xfId="8" applyNumberFormat="1" applyFont="1" applyFill="1" applyBorder="1" applyAlignment="1">
      <alignment vertical="center"/>
    </xf>
    <xf numFmtId="171" fontId="5" fillId="0" borderId="2" xfId="8" applyNumberFormat="1" applyFont="1" applyFill="1" applyBorder="1" applyAlignment="1">
      <alignment vertical="center"/>
    </xf>
    <xf numFmtId="171" fontId="5" fillId="0" borderId="15" xfId="8" applyNumberFormat="1" applyFont="1" applyFill="1" applyBorder="1" applyAlignment="1">
      <alignment vertical="center"/>
    </xf>
    <xf numFmtId="0" fontId="5" fillId="0" borderId="0" xfId="3" applyFont="1" applyFill="1" applyAlignment="1">
      <alignment vertical="center" wrapText="1"/>
    </xf>
    <xf numFmtId="171" fontId="5" fillId="0" borderId="11" xfId="8" applyNumberFormat="1" applyFont="1" applyFill="1" applyBorder="1" applyAlignment="1">
      <alignment vertical="center"/>
    </xf>
    <xf numFmtId="171" fontId="5" fillId="0" borderId="0" xfId="8" applyNumberFormat="1" applyFont="1" applyFill="1" applyBorder="1" applyAlignment="1">
      <alignment horizontal="right" vertical="center"/>
    </xf>
    <xf numFmtId="171" fontId="5" fillId="0" borderId="13" xfId="8" applyNumberFormat="1" applyFont="1" applyFill="1" applyBorder="1" applyAlignment="1">
      <alignment vertical="center"/>
    </xf>
    <xf numFmtId="171" fontId="1" fillId="0" borderId="2" xfId="8" applyNumberFormat="1" applyFont="1" applyFill="1" applyBorder="1" applyAlignment="1">
      <alignment vertical="center"/>
    </xf>
    <xf numFmtId="171" fontId="1" fillId="0" borderId="15" xfId="8" applyNumberFormat="1" applyFont="1" applyFill="1" applyBorder="1" applyAlignment="1">
      <alignment vertical="center"/>
    </xf>
    <xf numFmtId="171" fontId="5" fillId="0" borderId="3" xfId="8" applyNumberFormat="1" applyFont="1" applyFill="1" applyBorder="1" applyAlignment="1">
      <alignment vertical="center"/>
    </xf>
    <xf numFmtId="171" fontId="5" fillId="0" borderId="16" xfId="8" applyNumberFormat="1" applyFont="1" applyFill="1" applyBorder="1" applyAlignment="1">
      <alignment vertical="center"/>
    </xf>
    <xf numFmtId="0" fontId="4" fillId="0" borderId="0" xfId="3" applyFont="1" applyFill="1" applyAlignment="1">
      <alignment horizontal="left" vertical="center" wrapText="1"/>
    </xf>
    <xf numFmtId="0" fontId="5" fillId="0" borderId="0" xfId="3" applyFont="1" applyFill="1" applyBorder="1" applyAlignment="1">
      <alignment vertical="center" wrapText="1"/>
    </xf>
    <xf numFmtId="0" fontId="4" fillId="0" borderId="4" xfId="3" quotePrefix="1" applyFont="1" applyFill="1" applyBorder="1" applyAlignment="1">
      <alignment horizontal="left" vertical="center" wrapText="1"/>
    </xf>
    <xf numFmtId="171" fontId="5" fillId="0" borderId="4" xfId="8" applyNumberFormat="1" applyFont="1" applyFill="1" applyBorder="1" applyAlignment="1">
      <alignment vertical="center"/>
    </xf>
    <xf numFmtId="0" fontId="4" fillId="0" borderId="0" xfId="3" quotePrefix="1" applyFont="1" applyFill="1" applyBorder="1" applyAlignment="1">
      <alignment horizontal="left" vertical="center" wrapText="1"/>
    </xf>
    <xf numFmtId="171" fontId="5" fillId="3" borderId="0" xfId="8" applyNumberFormat="1" applyFont="1" applyFill="1" applyBorder="1" applyAlignment="1">
      <alignment vertical="center"/>
    </xf>
    <xf numFmtId="0" fontId="4" fillId="0" borderId="2" xfId="3" quotePrefix="1" applyFont="1" applyFill="1" applyBorder="1" applyAlignment="1">
      <alignment horizontal="left" vertical="center" wrapText="1"/>
    </xf>
    <xf numFmtId="171" fontId="4" fillId="2" borderId="2" xfId="8" applyNumberFormat="1" applyFont="1" applyFill="1" applyBorder="1" applyAlignment="1">
      <alignment vertical="center"/>
    </xf>
    <xf numFmtId="171" fontId="4" fillId="2" borderId="0" xfId="8" applyNumberFormat="1" applyFont="1" applyFill="1" applyBorder="1" applyAlignment="1">
      <alignment vertical="center"/>
    </xf>
    <xf numFmtId="171" fontId="4" fillId="2" borderId="1" xfId="8" applyNumberFormat="1" applyFont="1" applyFill="1" applyBorder="1" applyAlignment="1">
      <alignment vertical="center"/>
    </xf>
    <xf numFmtId="171" fontId="4" fillId="3" borderId="2" xfId="8" applyNumberFormat="1" applyFont="1" applyFill="1" applyBorder="1" applyAlignment="1">
      <alignment vertical="center"/>
    </xf>
    <xf numFmtId="171" fontId="4" fillId="2" borderId="15" xfId="8" applyNumberFormat="1" applyFont="1" applyFill="1" applyBorder="1" applyAlignment="1">
      <alignment vertical="center"/>
    </xf>
    <xf numFmtId="171" fontId="4" fillId="2" borderId="11" xfId="8" applyNumberFormat="1" applyFont="1" applyFill="1" applyBorder="1" applyAlignment="1">
      <alignment vertical="center"/>
    </xf>
    <xf numFmtId="171" fontId="4" fillId="3" borderId="0" xfId="8" applyNumberFormat="1" applyFont="1" applyFill="1" applyBorder="1" applyAlignment="1">
      <alignment vertical="center"/>
    </xf>
    <xf numFmtId="171" fontId="4" fillId="2" borderId="0" xfId="8" applyNumberFormat="1" applyFont="1" applyFill="1" applyBorder="1" applyAlignment="1">
      <alignment horizontal="right" vertical="center"/>
    </xf>
    <xf numFmtId="171" fontId="4" fillId="2" borderId="13" xfId="8" applyNumberFormat="1" applyFont="1" applyFill="1" applyBorder="1" applyAlignment="1">
      <alignment vertical="center"/>
    </xf>
    <xf numFmtId="171" fontId="4" fillId="2" borderId="3" xfId="8" applyNumberFormat="1" applyFont="1" applyFill="1" applyBorder="1" applyAlignment="1">
      <alignment vertical="center"/>
    </xf>
    <xf numFmtId="171" fontId="4" fillId="3" borderId="3" xfId="8" applyNumberFormat="1" applyFont="1" applyFill="1" applyBorder="1" applyAlignment="1">
      <alignment vertical="center"/>
    </xf>
    <xf numFmtId="171" fontId="4" fillId="2" borderId="16" xfId="8" applyNumberFormat="1" applyFont="1" applyFill="1" applyBorder="1" applyAlignment="1">
      <alignment vertical="center"/>
    </xf>
    <xf numFmtId="0" fontId="5" fillId="0" borderId="0" xfId="0" applyFont="1" applyFill="1" applyBorder="1" applyAlignment="1">
      <alignment horizontal="left" vertical="center"/>
    </xf>
    <xf numFmtId="171" fontId="4" fillId="2" borderId="4" xfId="8" applyNumberFormat="1" applyFont="1" applyFill="1" applyBorder="1" applyAlignment="1">
      <alignment vertical="center"/>
    </xf>
    <xf numFmtId="171" fontId="4" fillId="3" borderId="4" xfId="8" applyNumberFormat="1" applyFont="1" applyFill="1" applyBorder="1" applyAlignment="1">
      <alignment vertical="center"/>
    </xf>
    <xf numFmtId="171" fontId="4" fillId="0" borderId="0" xfId="8" applyNumberFormat="1" applyFont="1" applyFill="1" applyBorder="1" applyAlignment="1">
      <alignment vertical="center"/>
    </xf>
    <xf numFmtId="0" fontId="1" fillId="3" borderId="0" xfId="0" applyFont="1" applyFill="1" applyAlignment="1">
      <alignment vertical="center"/>
    </xf>
    <xf numFmtId="0" fontId="1" fillId="0" borderId="0" xfId="0" applyFont="1" applyFill="1" applyAlignment="1">
      <alignment vertical="center"/>
    </xf>
    <xf numFmtId="0" fontId="5" fillId="0" borderId="0" xfId="3" applyFont="1" applyFill="1" applyBorder="1" applyAlignment="1">
      <alignment vertical="center"/>
    </xf>
    <xf numFmtId="0" fontId="5" fillId="0" borderId="10" xfId="3" applyFont="1" applyFill="1" applyBorder="1" applyAlignment="1">
      <alignment vertical="center" wrapText="1"/>
    </xf>
    <xf numFmtId="0" fontId="4" fillId="0" borderId="0" xfId="3" applyFont="1" applyFill="1" applyBorder="1" applyAlignment="1">
      <alignment vertical="center"/>
    </xf>
    <xf numFmtId="0" fontId="5" fillId="0" borderId="4" xfId="3" applyFont="1" applyFill="1" applyBorder="1" applyAlignment="1">
      <alignment horizontal="center" vertical="center" wrapText="1"/>
    </xf>
    <xf numFmtId="0" fontId="4" fillId="0" borderId="4" xfId="3" applyFont="1" applyFill="1" applyBorder="1" applyAlignment="1">
      <alignment horizontal="center" vertical="center" wrapText="1"/>
    </xf>
    <xf numFmtId="0" fontId="5" fillId="0" borderId="0" xfId="3" applyFont="1" applyFill="1" applyAlignment="1">
      <alignment horizontal="left" vertical="center" wrapText="1"/>
    </xf>
    <xf numFmtId="171" fontId="4" fillId="2" borderId="18" xfId="8" applyNumberFormat="1" applyFont="1" applyFill="1" applyBorder="1" applyAlignment="1">
      <alignment vertical="center"/>
    </xf>
    <xf numFmtId="171" fontId="4" fillId="2" borderId="14" xfId="8" applyNumberFormat="1" applyFont="1" applyFill="1" applyBorder="1" applyAlignment="1">
      <alignment vertical="center"/>
    </xf>
    <xf numFmtId="171" fontId="4" fillId="2" borderId="19" xfId="8" applyNumberFormat="1" applyFont="1" applyFill="1" applyBorder="1" applyAlignment="1">
      <alignment vertical="center"/>
    </xf>
    <xf numFmtId="0" fontId="1" fillId="0" borderId="0" xfId="0" applyFont="1" applyFill="1" applyAlignment="1">
      <alignment vertical="center" wrapText="1"/>
    </xf>
    <xf numFmtId="0" fontId="4" fillId="0" borderId="9" xfId="3"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0" xfId="3" applyFont="1" applyFill="1" applyBorder="1" applyAlignment="1">
      <alignment horizontal="right" vertical="center"/>
    </xf>
    <xf numFmtId="0" fontId="4" fillId="0" borderId="0" xfId="4" applyFont="1" applyFill="1" applyBorder="1" applyAlignment="1">
      <alignment horizontal="right" vertical="center" wrapText="1"/>
    </xf>
    <xf numFmtId="0" fontId="4" fillId="2" borderId="9" xfId="3" applyFont="1" applyFill="1" applyBorder="1" applyAlignment="1">
      <alignment horizontal="right" vertical="center"/>
    </xf>
    <xf numFmtId="0" fontId="5" fillId="0" borderId="9" xfId="3" applyFont="1" applyFill="1" applyBorder="1" applyAlignment="1">
      <alignment horizontal="right" vertical="center"/>
    </xf>
    <xf numFmtId="164" fontId="5" fillId="0" borderId="0" xfId="3" applyNumberFormat="1" applyFont="1" applyFill="1" applyBorder="1" applyAlignment="1">
      <alignment vertical="center"/>
    </xf>
    <xf numFmtId="164" fontId="5" fillId="0" borderId="7" xfId="3" applyNumberFormat="1" applyFont="1" applyFill="1" applyBorder="1" applyAlignment="1">
      <alignment vertical="center"/>
    </xf>
    <xf numFmtId="164" fontId="5" fillId="0" borderId="8" xfId="3" applyNumberFormat="1" applyFont="1" applyFill="1" applyBorder="1" applyAlignment="1">
      <alignment vertical="center"/>
    </xf>
    <xf numFmtId="0" fontId="5" fillId="0" borderId="2" xfId="3" applyFont="1" applyFill="1" applyBorder="1" applyAlignment="1">
      <alignment vertical="center"/>
    </xf>
    <xf numFmtId="164" fontId="4" fillId="2" borderId="8" xfId="3" applyNumberFormat="1" applyFont="1" applyFill="1" applyBorder="1" applyAlignment="1">
      <alignment vertical="center"/>
    </xf>
    <xf numFmtId="0" fontId="5" fillId="0" borderId="2" xfId="3" applyFont="1" applyFill="1" applyBorder="1" applyAlignment="1">
      <alignment horizontal="right" vertical="center"/>
    </xf>
    <xf numFmtId="164" fontId="5" fillId="0" borderId="2" xfId="3" applyNumberFormat="1" applyFont="1" applyFill="1" applyBorder="1" applyAlignment="1">
      <alignment vertical="center"/>
    </xf>
    <xf numFmtId="164" fontId="5" fillId="0" borderId="15" xfId="3" applyNumberFormat="1" applyFont="1" applyFill="1" applyBorder="1" applyAlignment="1">
      <alignment vertical="center"/>
    </xf>
    <xf numFmtId="164" fontId="5" fillId="0" borderId="3" xfId="3" applyNumberFormat="1" applyFont="1" applyFill="1" applyBorder="1" applyAlignment="1">
      <alignment vertical="center"/>
    </xf>
    <xf numFmtId="164" fontId="4" fillId="2" borderId="12" xfId="3" applyNumberFormat="1" applyFont="1" applyFill="1" applyBorder="1" applyAlignment="1">
      <alignment vertical="center"/>
    </xf>
    <xf numFmtId="164" fontId="5" fillId="0" borderId="16" xfId="3" applyNumberFormat="1" applyFont="1" applyFill="1" applyBorder="1" applyAlignment="1">
      <alignment vertical="center"/>
    </xf>
    <xf numFmtId="0" fontId="4" fillId="0" borderId="0" xfId="3" applyFont="1" applyFill="1" applyAlignment="1">
      <alignment vertical="center"/>
    </xf>
    <xf numFmtId="164" fontId="4" fillId="2" borderId="0" xfId="3" applyNumberFormat="1" applyFont="1" applyFill="1" applyBorder="1" applyAlignment="1">
      <alignment vertical="center"/>
    </xf>
    <xf numFmtId="164" fontId="4" fillId="2" borderId="7" xfId="3" applyNumberFormat="1" applyFont="1" applyFill="1" applyBorder="1" applyAlignment="1">
      <alignment vertical="center"/>
    </xf>
    <xf numFmtId="164" fontId="5" fillId="0" borderId="12" xfId="3" applyNumberFormat="1" applyFont="1" applyFill="1" applyBorder="1" applyAlignment="1">
      <alignment vertical="center"/>
    </xf>
    <xf numFmtId="164" fontId="5" fillId="0" borderId="6" xfId="3" applyNumberFormat="1" applyFont="1" applyFill="1" applyBorder="1" applyAlignment="1">
      <alignment vertical="center"/>
    </xf>
    <xf numFmtId="164" fontId="4" fillId="2" borderId="8" xfId="0" applyNumberFormat="1" applyFont="1" applyFill="1" applyBorder="1" applyAlignment="1">
      <alignment horizontal="right" vertical="center" wrapText="1"/>
    </xf>
    <xf numFmtId="164" fontId="4" fillId="2" borderId="12" xfId="0" applyNumberFormat="1" applyFont="1" applyFill="1" applyBorder="1" applyAlignment="1">
      <alignment horizontal="right" vertical="center" wrapText="1"/>
    </xf>
    <xf numFmtId="164" fontId="4" fillId="2" borderId="2" xfId="3" applyNumberFormat="1" applyFont="1" applyFill="1" applyBorder="1" applyAlignment="1">
      <alignment vertical="center"/>
    </xf>
    <xf numFmtId="0" fontId="5" fillId="0" borderId="0" xfId="3" quotePrefix="1" applyFont="1" applyFill="1" applyAlignment="1">
      <alignment horizontal="left" vertical="center"/>
    </xf>
    <xf numFmtId="0" fontId="4" fillId="0" borderId="4" xfId="3" quotePrefix="1" applyFont="1" applyFill="1" applyBorder="1" applyAlignment="1">
      <alignment horizontal="left" vertical="center"/>
    </xf>
    <xf numFmtId="164" fontId="4" fillId="2" borderId="4" xfId="3" applyNumberFormat="1" applyFont="1" applyFill="1" applyBorder="1" applyAlignment="1">
      <alignment vertical="center"/>
    </xf>
    <xf numFmtId="164" fontId="5" fillId="0" borderId="4" xfId="3" applyNumberFormat="1" applyFont="1" applyFill="1" applyBorder="1" applyAlignment="1">
      <alignment vertical="center"/>
    </xf>
    <xf numFmtId="0" fontId="0" fillId="0" borderId="0" xfId="0" applyFill="1"/>
    <xf numFmtId="3" fontId="9" fillId="0" borderId="0" xfId="0" applyNumberFormat="1" applyFont="1" applyFill="1" applyAlignment="1">
      <alignment vertical="center" wrapText="1"/>
    </xf>
    <xf numFmtId="0" fontId="14" fillId="0" borderId="0" xfId="0" applyFont="1" applyFill="1" applyAlignment="1">
      <alignment vertical="center"/>
    </xf>
    <xf numFmtId="3" fontId="5" fillId="0" borderId="7" xfId="0" applyNumberFormat="1" applyFont="1" applyFill="1" applyBorder="1" applyAlignment="1">
      <alignment vertical="center" wrapText="1"/>
    </xf>
    <xf numFmtId="3" fontId="5" fillId="0" borderId="12" xfId="0" applyNumberFormat="1" applyFont="1" applyFill="1" applyBorder="1" applyAlignment="1">
      <alignment vertical="center" wrapText="1"/>
    </xf>
    <xf numFmtId="37" fontId="5" fillId="0" borderId="7" xfId="0" applyNumberFormat="1" applyFont="1" applyFill="1" applyBorder="1" applyAlignment="1">
      <alignment vertical="center" wrapText="1"/>
    </xf>
    <xf numFmtId="37" fontId="5" fillId="0" borderId="12" xfId="0" applyNumberFormat="1" applyFont="1" applyFill="1" applyBorder="1" applyAlignment="1">
      <alignment vertical="center" wrapText="1"/>
    </xf>
    <xf numFmtId="0" fontId="12" fillId="0" borderId="0" xfId="0" applyFont="1" applyFill="1" applyAlignment="1">
      <alignment vertical="center" wrapText="1"/>
    </xf>
    <xf numFmtId="3" fontId="15" fillId="0" borderId="0" xfId="0" applyNumberFormat="1" applyFont="1" applyFill="1" applyBorder="1" applyAlignment="1">
      <alignment horizontal="left" vertical="center" wrapText="1"/>
    </xf>
    <xf numFmtId="3" fontId="15" fillId="0" borderId="13" xfId="0" applyNumberFormat="1" applyFont="1" applyFill="1" applyBorder="1" applyAlignment="1">
      <alignment horizontal="left" vertical="center" wrapText="1"/>
    </xf>
    <xf numFmtId="0" fontId="0" fillId="0" borderId="0" xfId="0" quotePrefix="1" applyFill="1"/>
    <xf numFmtId="0" fontId="0" fillId="0" borderId="3" xfId="0" applyFill="1" applyBorder="1"/>
    <xf numFmtId="0" fontId="0" fillId="0" borderId="3" xfId="0" quotePrefix="1" applyFill="1" applyBorder="1"/>
    <xf numFmtId="0" fontId="0" fillId="0" borderId="0" xfId="0" quotePrefix="1" applyFill="1" applyAlignment="1">
      <alignment horizontal="right"/>
    </xf>
    <xf numFmtId="0" fontId="12" fillId="0" borderId="10" xfId="0" applyFont="1" applyFill="1" applyBorder="1" applyAlignment="1">
      <alignment wrapText="1"/>
    </xf>
    <xf numFmtId="0" fontId="0" fillId="0" borderId="0" xfId="0" applyFill="1" applyAlignment="1">
      <alignment horizontal="right"/>
    </xf>
    <xf numFmtId="0" fontId="5" fillId="0" borderId="0" xfId="0" applyFont="1" applyFill="1" applyBorder="1" applyAlignment="1" applyProtection="1">
      <alignment horizontal="right" vertical="center"/>
    </xf>
    <xf numFmtId="0" fontId="5" fillId="0" borderId="0" xfId="3" applyFont="1" applyFill="1" applyBorder="1" applyAlignment="1">
      <alignment horizontal="left" vertical="center" wrapText="1"/>
    </xf>
    <xf numFmtId="0" fontId="17" fillId="0" borderId="0" xfId="0" applyFont="1" applyFill="1" applyAlignment="1">
      <alignment vertical="center"/>
    </xf>
    <xf numFmtId="175" fontId="2" fillId="2" borderId="7" xfId="1" applyNumberFormat="1" applyFont="1" applyFill="1" applyBorder="1" applyAlignment="1">
      <alignment horizontal="right" vertical="center" wrapText="1"/>
    </xf>
    <xf numFmtId="164" fontId="4" fillId="2" borderId="13" xfId="3" applyNumberFormat="1" applyFont="1" applyFill="1" applyBorder="1" applyAlignment="1">
      <alignment vertical="center"/>
    </xf>
    <xf numFmtId="0" fontId="5" fillId="0" borderId="2" xfId="2" applyFont="1" applyFill="1" applyBorder="1" applyAlignment="1">
      <alignment horizontal="right" vertical="center"/>
    </xf>
    <xf numFmtId="0" fontId="5" fillId="0" borderId="13" xfId="2" applyFont="1" applyFill="1" applyBorder="1" applyAlignment="1">
      <alignment horizontal="right" vertical="center"/>
    </xf>
    <xf numFmtId="0" fontId="5" fillId="0" borderId="0" xfId="2" applyFont="1" applyFill="1" applyBorder="1" applyAlignment="1">
      <alignment horizontal="right" vertical="center"/>
    </xf>
    <xf numFmtId="0" fontId="5" fillId="0" borderId="4" xfId="2" applyFont="1" applyFill="1" applyBorder="1" applyAlignment="1" applyProtection="1">
      <alignment vertical="center"/>
    </xf>
    <xf numFmtId="0" fontId="5" fillId="0" borderId="0" xfId="0" applyFont="1" applyFill="1"/>
  </cellXfs>
  <cellStyles count="9">
    <cellStyle name="% 2 2 2 2" xfId="6" xr:uid="{DC554113-5031-46C7-91A4-BF6915B0028D}"/>
    <cellStyle name="Comma" xfId="1" builtinId="3"/>
    <cellStyle name="Comma 10 17" xfId="8" xr:uid="{48AC5C46-BF3A-4E98-8FA4-D913FC16CD68}"/>
    <cellStyle name="Comma 10 7" xfId="7" xr:uid="{24A0E533-FEFA-4CE6-A674-BF2392B6D67F}"/>
    <cellStyle name="Hyperlink" xfId="2" builtinId="8"/>
    <cellStyle name="Normal" xfId="0" builtinId="0"/>
    <cellStyle name="Normal 13 2" xfId="3" xr:uid="{EAA49939-57A8-4543-A2B9-479F59F51375}"/>
    <cellStyle name="Normal 3" xfId="5" xr:uid="{30A6B58F-C911-4525-B45F-83E7DA610CE5}"/>
    <cellStyle name="Normal 3 2" xfId="4" xr:uid="{0DBFD839-212E-4513-BB94-9B58EBA388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FS%20Full%20Template_Roll%20Forward_20.06.2020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JOHASCHAFMI\aws\Documents%20and%20Settings\All%20Users\Documents\aws\Engagements\Telkom%20Directory%20Services%20(Pty)%20Ltd\2006%20Telkom%20Directory%20Services\Documents\05%20-%20Tax%20calculation%20final%20with%2029%2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nagelp\My%20Documents\Cash%20flow%20calcul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update"/>
      <sheetName val="Control Sheet"/>
      <sheetName val="Control.Delete"/>
      <sheetName val="TB"/>
      <sheetName val="Process"/>
      <sheetName val="N13 - Leases 2 (2)"/>
      <sheetName val="N15.4 - Fin Instr Liq Risk- (2)"/>
      <sheetName val="N15.4 - Fin Instr Liq Risk  (2)"/>
      <sheetName val="N37 - Commitments2 (2)"/>
      <sheetName val="Cover"/>
      <sheetName val="Contents"/>
      <sheetName val="Cost of hedging"/>
      <sheetName val="IS"/>
      <sheetName val="BS"/>
      <sheetName val="IS Variance explanation"/>
      <sheetName val="BS Variance expl to hide"/>
      <sheetName val="SOCE - Group"/>
      <sheetName val="SOCE - Company"/>
      <sheetName val="SOCF"/>
      <sheetName val="N1-CorporateInfoF"/>
      <sheetName val="N2-AccPol"/>
      <sheetName val="N2-Restatement IS - Group"/>
      <sheetName val="N2-Restatement IS - Company 18"/>
      <sheetName val="N2-Restatement BS- Group"/>
      <sheetName val="N2-Restatement BS- Company"/>
      <sheetName val="N2-Restatement BS - Company"/>
      <sheetName val="N2-Restatement CF"/>
      <sheetName val="N2-Restatement IS - Company"/>
      <sheetName val="N2- Restated BS - Group"/>
      <sheetName val="N2- Restated BS - Company"/>
      <sheetName val="N3 - Segment"/>
      <sheetName val="N4-Revenue"/>
      <sheetName val="N5-Other income"/>
      <sheetName val="N6 - OPEX"/>
      <sheetName val="N7 - InvIncome"/>
      <sheetName val="N8 - Fin Chg and FV mov"/>
      <sheetName val="N9 - Tax"/>
      <sheetName val="N10 - EPS"/>
      <sheetName val="N11 - Acq &amp; Disp"/>
      <sheetName val="N12 - PPE"/>
      <sheetName val="N12 - PPE 2"/>
      <sheetName val="N12 - PPE 2 (Company)"/>
      <sheetName val="N13 - Leases"/>
      <sheetName val="N13 - Leases 2"/>
      <sheetName val="N14 - IA"/>
      <sheetName val="N14 - IA  2"/>
      <sheetName val="N14 - IA  2 (Company)"/>
      <sheetName val="N14 - Goodwill"/>
      <sheetName val="N15.1 - Fin Instr 1 Group"/>
      <sheetName val="N15.1 - Fin Instr 1 Company"/>
      <sheetName val="N15.2 - Fin Instr  FV "/>
      <sheetName val="N15.3 - Fin Instr Cred Risk"/>
      <sheetName val="N15.4 - Fin Instr Liq Risk- Grp"/>
      <sheetName val="N15.4 - Fin Instr Liq Risk - Co"/>
      <sheetName val="N15.5 - Fin Instr Market risk"/>
      <sheetName val="N15.6-Fin Instr Eq risk Cap Mng"/>
      <sheetName val="N16 - Investments"/>
      <sheetName val="N16 - OTH Investments"/>
      <sheetName val="N17 - FinLeaseRec"/>
      <sheetName val="N18 - DTax"/>
      <sheetName val="N19 - Inv"/>
      <sheetName val="N20 - TradeRec &amp; contract asset"/>
      <sheetName val="N21 - Other curr assets"/>
      <sheetName val="N22 - OtherFinI"/>
      <sheetName val="N23- Cash"/>
      <sheetName val="N24 - ShareCap"/>
      <sheetName val="N25 - CompRes"/>
      <sheetName val="N26 - NDR"/>
      <sheetName val="N25 - MinInt"/>
      <sheetName val="N27 - IntDebt"/>
      <sheetName val="N28 - Provisions"/>
      <sheetName val="N29 - DefRev"/>
      <sheetName val="N30 - EmplBen1 TPF"/>
      <sheetName val="N30 - EmplBen2 TRF"/>
      <sheetName val="N30 - EmplBen3 PRMA"/>
      <sheetName val="N30 - EmplBen4 Tel rebate"/>
      <sheetName val="N30 - EmplBen5 Sensitivity"/>
      <sheetName val="N30 - EmplBen6 Share Scheme"/>
      <sheetName val="N31 - TradePay"/>
      <sheetName val="N32toN36 - CF Notes"/>
      <sheetName val="N37 - Commitments1"/>
      <sheetName val="N37 - Commitments2"/>
      <sheetName val="N38 - Contingencies"/>
      <sheetName val="N39 - DirInt"/>
      <sheetName val="N39 - RelatedParty v1"/>
      <sheetName val="N40 - RelatedParty"/>
      <sheetName val="N41 - IntSigSubs"/>
      <sheetName val="N42 - SignEvents"/>
      <sheetName val="N43 - SubsEvents"/>
      <sheetName val="N44 - Material risks"/>
      <sheetName val="Annexure A - ShareAnalys"/>
      <sheetName val="Considerations"/>
      <sheetName val="Input sheets required"/>
      <sheetName val="IS B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
      <sheetName val="Tax Lead Schedule"/>
      <sheetName val="Data"/>
      <sheetName val="Info"/>
      <sheetName val="SARS liability"/>
      <sheetName val="03 Tax Calculation"/>
      <sheetName val="05 STC"/>
      <sheetName val="04 Deferred Tax"/>
      <sheetName val="06 PROV FOR TAX BSHEET"/>
      <sheetName val="Disclosure"/>
      <sheetName val="Tax Calc - Acc Losses"/>
      <sheetName val="Numerical info"/>
    </sheetNames>
    <sheetDataSet>
      <sheetData sheetId="0"/>
      <sheetData sheetId="1"/>
      <sheetData sheetId="2"/>
      <sheetData sheetId="3" refreshError="1">
        <row r="2">
          <cell r="B2" t="str">
            <v>2005</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IS with CoS"/>
      <sheetName val="Equity"/>
      <sheetName val="Cash Flow"/>
      <sheetName val="Cashflow calculations-Company"/>
      <sheetName val="Cashflow calculations-Group (2)"/>
      <sheetName val="Cash Flow (2)"/>
      <sheetName val="BSheet_YearEnd_Stat"/>
      <sheetName val="YE_IncStat_Stat (2)"/>
      <sheetName val="YE_IncStat_Stat INT_EXT"/>
      <sheetName val="BSheet_YearEnd_Stat (2)"/>
      <sheetName val="YE_IncStat_Stat CO"/>
      <sheetName val="YE_IncStat_Stat INT_EXTCO"/>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Gisela Coetzee (G)" id="{C27EE9B9-FABF-4D11-87AA-5A16ED51002A}" userId="S::Bieseng2@telkom.co.za::4ae13464-6db0-47c8-9475-29f9b3e6055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948C4-A331-43FE-A4CC-D8E42881F815}">
  <sheetPr>
    <pageSetUpPr fitToPage="1"/>
  </sheetPr>
  <dimension ref="A1:F64"/>
  <sheetViews>
    <sheetView tabSelected="1" view="pageBreakPreview" topLeftCell="A28" zoomScale="90" zoomScaleNormal="80" zoomScaleSheetLayoutView="90" workbookViewId="0">
      <selection activeCell="K12" sqref="K12"/>
    </sheetView>
  </sheetViews>
  <sheetFormatPr defaultRowHeight="15" x14ac:dyDescent="0.25"/>
  <cols>
    <col min="1" max="1" width="59" style="201" customWidth="1"/>
    <col min="2" max="2" width="6.5703125" style="201" bestFit="1" customWidth="1"/>
    <col min="3" max="3" width="11.7109375" bestFit="1" customWidth="1"/>
    <col min="4" max="4" width="17.42578125" style="201" customWidth="1"/>
    <col min="5" max="5" width="11.7109375" bestFit="1" customWidth="1"/>
    <col min="6" max="6" width="14.42578125" style="201" customWidth="1"/>
    <col min="7" max="7" width="2.140625" customWidth="1"/>
    <col min="8" max="8" width="13.5703125" customWidth="1"/>
    <col min="9" max="10" width="14.7109375" customWidth="1"/>
    <col min="11" max="11" width="14.140625" customWidth="1"/>
    <col min="12" max="12" width="2.28515625" customWidth="1"/>
    <col min="13" max="13" width="13.7109375" bestFit="1" customWidth="1"/>
    <col min="14" max="14" width="16" customWidth="1"/>
    <col min="15" max="15" width="14.85546875" customWidth="1"/>
    <col min="16" max="16" width="5.85546875" customWidth="1"/>
    <col min="17" max="17" width="27.42578125" bestFit="1" customWidth="1"/>
    <col min="18" max="18" width="4.42578125" bestFit="1" customWidth="1"/>
    <col min="19" max="19" width="7.7109375" bestFit="1" customWidth="1"/>
    <col min="20" max="21" width="7.42578125" bestFit="1" customWidth="1"/>
    <col min="22" max="23" width="27.42578125" bestFit="1" customWidth="1"/>
    <col min="24" max="25" width="23" bestFit="1" customWidth="1"/>
  </cols>
  <sheetData>
    <row r="1" spans="1:6" ht="22.5" customHeight="1" x14ac:dyDescent="0.25">
      <c r="A1" s="1" t="s">
        <v>171</v>
      </c>
      <c r="B1" s="2"/>
      <c r="C1" s="3"/>
      <c r="D1" s="4"/>
      <c r="E1" s="5"/>
      <c r="F1" s="6"/>
    </row>
    <row r="2" spans="1:6" ht="15.75" customHeight="1" thickBot="1" x14ac:dyDescent="0.3">
      <c r="A2" s="1" t="s">
        <v>172</v>
      </c>
      <c r="B2" s="2"/>
      <c r="C2" s="7" t="s">
        <v>0</v>
      </c>
      <c r="D2" s="7"/>
      <c r="E2" s="7" t="s">
        <v>1</v>
      </c>
      <c r="F2" s="8"/>
    </row>
    <row r="3" spans="1:6" ht="33" customHeight="1" x14ac:dyDescent="0.25">
      <c r="A3" s="9"/>
      <c r="B3" s="2"/>
      <c r="C3" s="10" t="s">
        <v>173</v>
      </c>
      <c r="D3" s="175" t="s">
        <v>2</v>
      </c>
      <c r="E3" s="10" t="s">
        <v>173</v>
      </c>
      <c r="F3" s="175" t="s">
        <v>173</v>
      </c>
    </row>
    <row r="4" spans="1:6" ht="15" customHeight="1" x14ac:dyDescent="0.25">
      <c r="A4" s="9"/>
      <c r="B4" s="9"/>
      <c r="C4" s="11">
        <v>2020</v>
      </c>
      <c r="D4" s="2">
        <v>2019</v>
      </c>
      <c r="E4" s="11">
        <v>2020</v>
      </c>
      <c r="F4" s="2">
        <v>2019</v>
      </c>
    </row>
    <row r="5" spans="1:6" ht="15.75" thickBot="1" x14ac:dyDescent="0.3">
      <c r="A5" s="12"/>
      <c r="B5" s="12" t="s">
        <v>3</v>
      </c>
      <c r="C5" s="13" t="s">
        <v>4</v>
      </c>
      <c r="D5" s="14" t="s">
        <v>4</v>
      </c>
      <c r="E5" s="13" t="s">
        <v>4</v>
      </c>
      <c r="F5" s="14" t="s">
        <v>4</v>
      </c>
    </row>
    <row r="6" spans="1:6" x14ac:dyDescent="0.25">
      <c r="A6" s="15"/>
      <c r="B6" s="16"/>
      <c r="C6" s="17"/>
      <c r="D6" s="18"/>
      <c r="E6" s="17"/>
      <c r="F6" s="18"/>
    </row>
    <row r="7" spans="1:6" x14ac:dyDescent="0.25">
      <c r="A7" s="19" t="s">
        <v>5</v>
      </c>
      <c r="B7" s="214">
        <v>4</v>
      </c>
      <c r="C7" s="21">
        <v>43043</v>
      </c>
      <c r="D7" s="19">
        <v>41774</v>
      </c>
      <c r="E7" s="21">
        <v>39251</v>
      </c>
      <c r="F7" s="22">
        <v>39029</v>
      </c>
    </row>
    <row r="8" spans="1:6" x14ac:dyDescent="0.25">
      <c r="A8" s="74" t="s">
        <v>6</v>
      </c>
      <c r="B8" s="20"/>
      <c r="C8" s="37">
        <v>42764</v>
      </c>
      <c r="D8" s="204">
        <v>41583</v>
      </c>
      <c r="E8" s="39">
        <v>38972</v>
      </c>
      <c r="F8" s="206">
        <v>38838</v>
      </c>
    </row>
    <row r="9" spans="1:6" ht="17.25" x14ac:dyDescent="0.25">
      <c r="A9" s="74" t="s">
        <v>7</v>
      </c>
      <c r="B9" s="20"/>
      <c r="C9" s="45">
        <v>279</v>
      </c>
      <c r="D9" s="205">
        <v>191</v>
      </c>
      <c r="E9" s="28">
        <v>279</v>
      </c>
      <c r="F9" s="207">
        <v>191</v>
      </c>
    </row>
    <row r="10" spans="1:6" x14ac:dyDescent="0.25">
      <c r="A10" s="23" t="s">
        <v>8</v>
      </c>
      <c r="B10" s="201">
        <v>5</v>
      </c>
      <c r="C10" s="21">
        <v>676</v>
      </c>
      <c r="D10" s="26">
        <v>719</v>
      </c>
      <c r="E10" s="21">
        <v>1577</v>
      </c>
      <c r="F10" s="26">
        <v>1762</v>
      </c>
    </row>
    <row r="11" spans="1:6" x14ac:dyDescent="0.25">
      <c r="A11" s="23" t="s">
        <v>9</v>
      </c>
      <c r="B11" s="201">
        <v>16.2</v>
      </c>
      <c r="C11" s="21">
        <v>41</v>
      </c>
      <c r="D11" s="24">
        <v>0</v>
      </c>
      <c r="E11" s="21">
        <v>41</v>
      </c>
      <c r="F11" s="24">
        <v>0</v>
      </c>
    </row>
    <row r="12" spans="1:6" ht="18" customHeight="1" x14ac:dyDescent="0.25">
      <c r="A12" s="23" t="s">
        <v>10</v>
      </c>
      <c r="B12" s="25"/>
      <c r="C12" s="21">
        <v>-3683</v>
      </c>
      <c r="D12" s="26">
        <v>-2940</v>
      </c>
      <c r="E12" s="21">
        <v>-3604</v>
      </c>
      <c r="F12" s="26">
        <v>-2913</v>
      </c>
    </row>
    <row r="13" spans="1:6" x14ac:dyDescent="0.25">
      <c r="A13" s="23" t="s">
        <v>11</v>
      </c>
      <c r="B13" s="25"/>
      <c r="C13" s="21">
        <v>-5625</v>
      </c>
      <c r="D13" s="26">
        <v>-5220</v>
      </c>
      <c r="E13" s="21">
        <v>-3189</v>
      </c>
      <c r="F13" s="26">
        <v>-3040</v>
      </c>
    </row>
    <row r="14" spans="1:6" x14ac:dyDescent="0.25">
      <c r="A14" s="23" t="s">
        <v>12</v>
      </c>
      <c r="B14" s="25"/>
      <c r="C14" s="21">
        <v>-2006</v>
      </c>
      <c r="D14" s="26">
        <v>-1457</v>
      </c>
      <c r="E14" s="21">
        <v>-1778</v>
      </c>
      <c r="F14" s="26">
        <v>-1244</v>
      </c>
    </row>
    <row r="15" spans="1:6" ht="17.25" x14ac:dyDescent="0.25">
      <c r="A15" s="19" t="s">
        <v>13</v>
      </c>
      <c r="B15" s="25"/>
      <c r="C15" s="21">
        <v>0</v>
      </c>
      <c r="D15" s="26">
        <v>0</v>
      </c>
      <c r="E15" s="21">
        <v>-9471</v>
      </c>
      <c r="F15" s="26">
        <v>-10658</v>
      </c>
    </row>
    <row r="16" spans="1:6" x14ac:dyDescent="0.25">
      <c r="A16" s="23" t="s">
        <v>14</v>
      </c>
      <c r="B16" s="211">
        <v>6.1</v>
      </c>
      <c r="C16" s="21">
        <v>-10713</v>
      </c>
      <c r="D16" s="26">
        <v>-10777</v>
      </c>
      <c r="E16" s="21">
        <v>-6311</v>
      </c>
      <c r="F16" s="26">
        <v>-5451</v>
      </c>
    </row>
    <row r="17" spans="1:6" x14ac:dyDescent="0.25">
      <c r="A17" s="23" t="s">
        <v>15</v>
      </c>
      <c r="B17" s="211">
        <v>6.2</v>
      </c>
      <c r="C17" s="21">
        <v>-2688</v>
      </c>
      <c r="D17" s="26">
        <v>-2003</v>
      </c>
      <c r="E17" s="21">
        <v>-877</v>
      </c>
      <c r="F17" s="26">
        <v>-559</v>
      </c>
    </row>
    <row r="18" spans="1:6" x14ac:dyDescent="0.25">
      <c r="A18" s="23" t="s">
        <v>16</v>
      </c>
      <c r="B18" s="27">
        <v>6.3</v>
      </c>
      <c r="C18" s="21">
        <v>-3880</v>
      </c>
      <c r="D18" s="26">
        <v>-4209</v>
      </c>
      <c r="E18" s="21">
        <v>-4855</v>
      </c>
      <c r="F18" s="26">
        <v>-4878</v>
      </c>
    </row>
    <row r="19" spans="1:6" x14ac:dyDescent="0.25">
      <c r="A19" s="23" t="s">
        <v>17</v>
      </c>
      <c r="B19" s="27"/>
      <c r="C19" s="21">
        <v>-671</v>
      </c>
      <c r="D19" s="26">
        <v>-806</v>
      </c>
      <c r="E19" s="21">
        <v>-583</v>
      </c>
      <c r="F19" s="26">
        <v>-727</v>
      </c>
    </row>
    <row r="20" spans="1:6" x14ac:dyDescent="0.25">
      <c r="A20" s="23" t="s">
        <v>18</v>
      </c>
      <c r="B20" s="201">
        <v>20</v>
      </c>
      <c r="C20" s="21">
        <v>-1140</v>
      </c>
      <c r="D20" s="26">
        <v>-384</v>
      </c>
      <c r="E20" s="21">
        <v>-763</v>
      </c>
      <c r="F20" s="26">
        <v>-408</v>
      </c>
    </row>
    <row r="21" spans="1:6" x14ac:dyDescent="0.25">
      <c r="A21" s="23" t="s">
        <v>19</v>
      </c>
      <c r="B21" s="211">
        <v>6.4</v>
      </c>
      <c r="C21" s="21">
        <v>-3274</v>
      </c>
      <c r="D21" s="26">
        <v>-2934</v>
      </c>
      <c r="E21" s="21">
        <v>-2753</v>
      </c>
      <c r="F21" s="26">
        <v>-2461</v>
      </c>
    </row>
    <row r="22" spans="1:6" ht="17.25" x14ac:dyDescent="0.25">
      <c r="A22" s="71" t="s">
        <v>20</v>
      </c>
      <c r="B22" s="213">
        <v>6.5</v>
      </c>
      <c r="C22" s="28">
        <v>-478</v>
      </c>
      <c r="D22" s="29">
        <v>-1182</v>
      </c>
      <c r="E22" s="28">
        <v>-518</v>
      </c>
      <c r="F22" s="29">
        <v>-1271</v>
      </c>
    </row>
    <row r="23" spans="1:6" x14ac:dyDescent="0.25">
      <c r="A23" s="30" t="s">
        <v>21</v>
      </c>
      <c r="B23" s="25"/>
      <c r="C23" s="21">
        <v>9602</v>
      </c>
      <c r="D23" s="19">
        <v>10581</v>
      </c>
      <c r="E23" s="21">
        <v>6167</v>
      </c>
      <c r="F23" s="19">
        <v>7181</v>
      </c>
    </row>
    <row r="24" spans="1:6" x14ac:dyDescent="0.25">
      <c r="A24" s="23" t="s">
        <v>22</v>
      </c>
      <c r="B24" s="211">
        <v>6.6</v>
      </c>
      <c r="C24" s="21">
        <v>-4868</v>
      </c>
      <c r="D24" s="26">
        <v>-4842</v>
      </c>
      <c r="E24" s="21">
        <v>-4512</v>
      </c>
      <c r="F24" s="31">
        <v>-4450</v>
      </c>
    </row>
    <row r="25" spans="1:6" x14ac:dyDescent="0.25">
      <c r="A25" s="23" t="s">
        <v>23</v>
      </c>
      <c r="B25" s="211">
        <v>6.6</v>
      </c>
      <c r="C25" s="21">
        <v>-954</v>
      </c>
      <c r="D25" s="26">
        <v>0</v>
      </c>
      <c r="E25" s="21">
        <v>-1510</v>
      </c>
      <c r="F25" s="26">
        <v>0</v>
      </c>
    </row>
    <row r="26" spans="1:6" x14ac:dyDescent="0.25">
      <c r="A26" s="23" t="s">
        <v>24</v>
      </c>
      <c r="B26" s="211">
        <v>6.6</v>
      </c>
      <c r="C26" s="21">
        <v>-679</v>
      </c>
      <c r="D26" s="26">
        <v>-702</v>
      </c>
      <c r="E26" s="21">
        <v>-579</v>
      </c>
      <c r="F26" s="31">
        <v>-567</v>
      </c>
    </row>
    <row r="27" spans="1:6" ht="30" x14ac:dyDescent="0.25">
      <c r="A27" s="23" t="s">
        <v>25</v>
      </c>
      <c r="B27" s="213">
        <v>6.6</v>
      </c>
      <c r="C27" s="28">
        <v>-414</v>
      </c>
      <c r="D27" s="29">
        <v>-270</v>
      </c>
      <c r="E27" s="28">
        <v>-207</v>
      </c>
      <c r="F27" s="32">
        <v>-150</v>
      </c>
    </row>
    <row r="28" spans="1:6" x14ac:dyDescent="0.25">
      <c r="A28" s="33" t="s">
        <v>26</v>
      </c>
      <c r="B28" s="25"/>
      <c r="C28" s="21">
        <v>2687</v>
      </c>
      <c r="D28" s="34">
        <v>4767</v>
      </c>
      <c r="E28" s="21">
        <v>-641</v>
      </c>
      <c r="F28" s="19">
        <v>2014</v>
      </c>
    </row>
    <row r="29" spans="1:6" x14ac:dyDescent="0.25">
      <c r="A29" s="23" t="s">
        <v>27</v>
      </c>
      <c r="B29" s="211">
        <v>7</v>
      </c>
      <c r="C29" s="21">
        <v>79</v>
      </c>
      <c r="D29" s="23">
        <v>185</v>
      </c>
      <c r="E29" s="21">
        <v>2610</v>
      </c>
      <c r="F29" s="23">
        <v>818</v>
      </c>
    </row>
    <row r="30" spans="1:6" x14ac:dyDescent="0.25">
      <c r="A30" s="23" t="s">
        <v>28</v>
      </c>
      <c r="B30" s="35"/>
      <c r="C30" s="21">
        <v>11</v>
      </c>
      <c r="D30" s="23">
        <v>2</v>
      </c>
      <c r="E30" s="21">
        <v>0</v>
      </c>
      <c r="F30" s="24">
        <v>0</v>
      </c>
    </row>
    <row r="31" spans="1:6" x14ac:dyDescent="0.25">
      <c r="A31" s="23" t="s">
        <v>29</v>
      </c>
      <c r="B31" s="201">
        <v>8</v>
      </c>
      <c r="C31" s="21">
        <v>-1803</v>
      </c>
      <c r="D31" s="26">
        <v>-947</v>
      </c>
      <c r="E31" s="21">
        <v>-2219</v>
      </c>
      <c r="F31" s="26">
        <v>-1093</v>
      </c>
    </row>
    <row r="32" spans="1:6" x14ac:dyDescent="0.25">
      <c r="A32" s="202" t="s">
        <v>30</v>
      </c>
      <c r="B32" s="36"/>
      <c r="C32" s="37">
        <v>-368</v>
      </c>
      <c r="D32" s="38">
        <v>0</v>
      </c>
      <c r="E32" s="39">
        <v>-555</v>
      </c>
      <c r="F32" s="38">
        <v>0</v>
      </c>
    </row>
    <row r="33" spans="1:6" x14ac:dyDescent="0.25">
      <c r="A33" s="202" t="s">
        <v>31</v>
      </c>
      <c r="B33" s="40"/>
      <c r="C33" s="41">
        <v>-1202</v>
      </c>
      <c r="D33" s="42">
        <v>-885</v>
      </c>
      <c r="E33" s="21">
        <v>-1434</v>
      </c>
      <c r="F33" s="42">
        <v>-1016</v>
      </c>
    </row>
    <row r="34" spans="1:6" x14ac:dyDescent="0.25">
      <c r="A34" s="202" t="s">
        <v>32</v>
      </c>
      <c r="B34" s="40"/>
      <c r="C34" s="43">
        <v>-205</v>
      </c>
      <c r="D34" s="42">
        <v>-88</v>
      </c>
      <c r="E34" s="44">
        <v>-205</v>
      </c>
      <c r="F34" s="42">
        <v>-88</v>
      </c>
    </row>
    <row r="35" spans="1:6" x14ac:dyDescent="0.25">
      <c r="A35" s="202" t="s">
        <v>33</v>
      </c>
      <c r="B35" s="40"/>
      <c r="C35" s="45">
        <v>-28</v>
      </c>
      <c r="D35" s="46">
        <v>26</v>
      </c>
      <c r="E35" s="28">
        <v>-25</v>
      </c>
      <c r="F35" s="46">
        <v>11</v>
      </c>
    </row>
    <row r="36" spans="1:6" x14ac:dyDescent="0.25">
      <c r="A36" s="30" t="s">
        <v>34</v>
      </c>
      <c r="B36" s="47"/>
      <c r="C36" s="21">
        <v>974</v>
      </c>
      <c r="D36" s="19">
        <v>4007</v>
      </c>
      <c r="E36" s="21">
        <v>-250</v>
      </c>
      <c r="F36" s="19">
        <v>1739</v>
      </c>
    </row>
    <row r="37" spans="1:6" x14ac:dyDescent="0.25">
      <c r="A37" s="23" t="s">
        <v>35</v>
      </c>
      <c r="B37" s="201">
        <v>9</v>
      </c>
      <c r="C37" s="28">
        <v>-366</v>
      </c>
      <c r="D37" s="29">
        <v>-1176</v>
      </c>
      <c r="E37" s="28">
        <v>706</v>
      </c>
      <c r="F37" s="32">
        <v>-306</v>
      </c>
    </row>
    <row r="38" spans="1:6" ht="15.75" thickBot="1" x14ac:dyDescent="0.3">
      <c r="A38" s="48" t="s">
        <v>36</v>
      </c>
      <c r="B38" s="49"/>
      <c r="C38" s="50">
        <v>608</v>
      </c>
      <c r="D38" s="51">
        <v>2831</v>
      </c>
      <c r="E38" s="50">
        <v>456</v>
      </c>
      <c r="F38" s="52">
        <v>1433</v>
      </c>
    </row>
    <row r="39" spans="1:6" x14ac:dyDescent="0.25">
      <c r="A39" s="53" t="s">
        <v>37</v>
      </c>
      <c r="B39" s="47"/>
      <c r="C39" s="54"/>
      <c r="D39" s="19"/>
      <c r="E39" s="54"/>
      <c r="F39" s="19"/>
    </row>
    <row r="40" spans="1:6" x14ac:dyDescent="0.25">
      <c r="A40" s="53" t="s">
        <v>38</v>
      </c>
      <c r="B40" s="47"/>
      <c r="C40" s="54"/>
      <c r="D40" s="19"/>
      <c r="E40" s="54"/>
      <c r="F40" s="19"/>
    </row>
    <row r="41" spans="1:6" ht="17.25" x14ac:dyDescent="0.25">
      <c r="A41" s="23" t="s">
        <v>39</v>
      </c>
      <c r="B41" s="211">
        <v>26</v>
      </c>
      <c r="C41" s="55">
        <v>65</v>
      </c>
      <c r="D41" s="56">
        <v>23</v>
      </c>
      <c r="E41" s="21">
        <v>0</v>
      </c>
      <c r="F41" s="24">
        <v>0</v>
      </c>
    </row>
    <row r="42" spans="1:6" x14ac:dyDescent="0.25">
      <c r="A42" s="53" t="s">
        <v>40</v>
      </c>
      <c r="B42" s="47"/>
      <c r="C42" s="57"/>
      <c r="D42" s="58"/>
      <c r="E42" s="57"/>
      <c r="F42" s="58"/>
    </row>
    <row r="43" spans="1:6" x14ac:dyDescent="0.25">
      <c r="A43" s="23" t="s">
        <v>41</v>
      </c>
      <c r="B43" s="201">
        <v>30</v>
      </c>
      <c r="C43" s="21">
        <v>1080</v>
      </c>
      <c r="D43" s="26">
        <v>1352</v>
      </c>
      <c r="E43" s="21">
        <v>1080</v>
      </c>
      <c r="F43" s="26">
        <v>1346</v>
      </c>
    </row>
    <row r="44" spans="1:6" ht="33.75" hidden="1" customHeight="1" x14ac:dyDescent="0.25">
      <c r="A44" s="23" t="s">
        <v>42</v>
      </c>
      <c r="B44" s="201">
        <v>28</v>
      </c>
      <c r="C44" s="55">
        <v>0</v>
      </c>
      <c r="D44" s="26">
        <v>0</v>
      </c>
      <c r="E44" s="55">
        <v>0</v>
      </c>
      <c r="F44" s="26">
        <v>0</v>
      </c>
    </row>
    <row r="45" spans="1:6" ht="17.25" x14ac:dyDescent="0.25">
      <c r="A45" s="23" t="s">
        <v>43</v>
      </c>
      <c r="B45" s="47"/>
      <c r="C45" s="60">
        <v>-302</v>
      </c>
      <c r="D45" s="26">
        <v>-67</v>
      </c>
      <c r="E45" s="60">
        <v>-302</v>
      </c>
      <c r="F45" s="26">
        <v>-67</v>
      </c>
    </row>
    <row r="46" spans="1:6" x14ac:dyDescent="0.25">
      <c r="A46" s="61" t="s">
        <v>44</v>
      </c>
      <c r="B46" s="62"/>
      <c r="C46" s="63">
        <v>843</v>
      </c>
      <c r="D46" s="64">
        <v>1308</v>
      </c>
      <c r="E46" s="63">
        <v>778</v>
      </c>
      <c r="F46" s="64">
        <v>1279</v>
      </c>
    </row>
    <row r="47" spans="1:6" ht="15.75" thickBot="1" x14ac:dyDescent="0.3">
      <c r="A47" s="48" t="s">
        <v>45</v>
      </c>
      <c r="B47" s="49"/>
      <c r="C47" s="65">
        <v>1451</v>
      </c>
      <c r="D47" s="52">
        <v>4139</v>
      </c>
      <c r="E47" s="65">
        <v>1234</v>
      </c>
      <c r="F47" s="52">
        <v>2712</v>
      </c>
    </row>
    <row r="48" spans="1:6" x14ac:dyDescent="0.25">
      <c r="A48" s="53" t="s">
        <v>46</v>
      </c>
      <c r="B48" s="47"/>
      <c r="C48" s="54"/>
      <c r="D48" s="19"/>
      <c r="E48" s="54"/>
      <c r="F48" s="19"/>
    </row>
    <row r="49" spans="1:6" x14ac:dyDescent="0.25">
      <c r="A49" s="66" t="s">
        <v>47</v>
      </c>
      <c r="B49" s="47"/>
      <c r="C49" s="54">
        <v>603</v>
      </c>
      <c r="D49" s="19">
        <v>2795</v>
      </c>
      <c r="E49" s="54">
        <v>456</v>
      </c>
      <c r="F49" s="19">
        <v>1433</v>
      </c>
    </row>
    <row r="50" spans="1:6" x14ac:dyDescent="0.25">
      <c r="A50" s="66" t="s">
        <v>48</v>
      </c>
      <c r="B50" s="59"/>
      <c r="C50" s="54">
        <v>5</v>
      </c>
      <c r="D50" s="26">
        <v>36</v>
      </c>
      <c r="E50" s="55">
        <v>0</v>
      </c>
      <c r="F50" s="26">
        <v>0</v>
      </c>
    </row>
    <row r="51" spans="1:6" ht="15.75" thickBot="1" x14ac:dyDescent="0.3">
      <c r="A51" s="48" t="s">
        <v>36</v>
      </c>
      <c r="B51" s="49"/>
      <c r="C51" s="68">
        <v>608</v>
      </c>
      <c r="D51" s="52">
        <v>2831</v>
      </c>
      <c r="E51" s="68">
        <v>456</v>
      </c>
      <c r="F51" s="52">
        <v>1433</v>
      </c>
    </row>
    <row r="52" spans="1:6" ht="15" hidden="1" customHeight="1" x14ac:dyDescent="0.25">
      <c r="A52" s="53"/>
      <c r="B52" s="47"/>
      <c r="C52" s="54"/>
      <c r="D52" s="19"/>
      <c r="E52" s="54"/>
      <c r="F52" s="19"/>
    </row>
    <row r="53" spans="1:6" x14ac:dyDescent="0.25">
      <c r="A53" s="53" t="s">
        <v>49</v>
      </c>
      <c r="B53" s="47"/>
      <c r="C53" s="54"/>
      <c r="D53" s="19"/>
      <c r="E53" s="54"/>
      <c r="F53" s="19"/>
    </row>
    <row r="54" spans="1:6" x14ac:dyDescent="0.25">
      <c r="A54" s="66" t="s">
        <v>47</v>
      </c>
      <c r="B54" s="47"/>
      <c r="C54" s="54">
        <v>1446</v>
      </c>
      <c r="D54" s="19">
        <v>4101</v>
      </c>
      <c r="E54" s="54">
        <v>1234</v>
      </c>
      <c r="F54" s="19">
        <v>2712</v>
      </c>
    </row>
    <row r="55" spans="1:6" x14ac:dyDescent="0.25">
      <c r="A55" s="66" t="s">
        <v>48</v>
      </c>
      <c r="B55" s="59"/>
      <c r="C55" s="54">
        <v>5</v>
      </c>
      <c r="D55" s="19">
        <v>38</v>
      </c>
      <c r="E55" s="55">
        <v>0</v>
      </c>
      <c r="F55" s="26">
        <v>0</v>
      </c>
    </row>
    <row r="56" spans="1:6" ht="21.75" customHeight="1" thickBot="1" x14ac:dyDescent="0.3">
      <c r="A56" s="48" t="s">
        <v>45</v>
      </c>
      <c r="B56" s="49"/>
      <c r="C56" s="68">
        <v>1451</v>
      </c>
      <c r="D56" s="52">
        <v>4139</v>
      </c>
      <c r="E56" s="68">
        <v>1234</v>
      </c>
      <c r="F56" s="52">
        <v>2712</v>
      </c>
    </row>
    <row r="57" spans="1:6" x14ac:dyDescent="0.25">
      <c r="A57" s="19" t="s">
        <v>50</v>
      </c>
      <c r="B57" s="201">
        <v>10</v>
      </c>
      <c r="C57" s="69">
        <v>121.12029989141003</v>
      </c>
      <c r="D57" s="70">
        <v>561.94352763095424</v>
      </c>
      <c r="E57" s="69"/>
      <c r="F57" s="70"/>
    </row>
    <row r="58" spans="1:6" x14ac:dyDescent="0.25">
      <c r="A58" s="71" t="s">
        <v>51</v>
      </c>
      <c r="B58" s="212">
        <v>10</v>
      </c>
      <c r="C58" s="72">
        <v>119.49259195755234</v>
      </c>
      <c r="D58" s="73">
        <v>551.79659884160628</v>
      </c>
      <c r="E58" s="72"/>
      <c r="F58" s="73"/>
    </row>
    <row r="59" spans="1:6" s="201" customFormat="1" x14ac:dyDescent="0.25">
      <c r="A59" s="76" t="s">
        <v>52</v>
      </c>
      <c r="B59" s="74"/>
      <c r="C59" s="74"/>
      <c r="D59" s="74"/>
      <c r="E59" s="74"/>
      <c r="F59" s="74"/>
    </row>
    <row r="60" spans="1:6" s="201" customFormat="1" x14ac:dyDescent="0.25">
      <c r="A60" s="208" t="s">
        <v>53</v>
      </c>
      <c r="B60" s="208"/>
      <c r="C60" s="208"/>
      <c r="D60" s="208"/>
      <c r="E60" s="74"/>
      <c r="F60" s="74"/>
    </row>
    <row r="61" spans="1:6" s="201" customFormat="1" x14ac:dyDescent="0.25">
      <c r="A61" s="76" t="s">
        <v>54</v>
      </c>
      <c r="B61" s="203"/>
      <c r="C61" s="203"/>
      <c r="D61" s="203"/>
      <c r="E61" s="203"/>
      <c r="F61" s="75"/>
    </row>
    <row r="62" spans="1:6" s="201" customFormat="1" ht="32.25" customHeight="1" x14ac:dyDescent="0.25">
      <c r="A62" s="209" t="s">
        <v>55</v>
      </c>
      <c r="B62" s="209"/>
      <c r="C62" s="209"/>
      <c r="D62" s="209"/>
      <c r="E62" s="209"/>
      <c r="F62" s="210"/>
    </row>
    <row r="63" spans="1:6" s="201" customFormat="1" x14ac:dyDescent="0.25">
      <c r="A63" s="76" t="s">
        <v>56</v>
      </c>
      <c r="B63" s="75"/>
      <c r="C63" s="75"/>
      <c r="D63" s="75"/>
      <c r="E63" s="75"/>
      <c r="F63" s="75"/>
    </row>
    <row r="64" spans="1:6" s="201" customFormat="1" ht="30" customHeight="1" x14ac:dyDescent="0.25">
      <c r="A64" s="209" t="s">
        <v>57</v>
      </c>
      <c r="B64" s="209"/>
      <c r="C64" s="209"/>
      <c r="D64" s="209"/>
      <c r="E64" s="209"/>
      <c r="F64" s="209"/>
    </row>
  </sheetData>
  <mergeCells count="5">
    <mergeCell ref="C2:D2"/>
    <mergeCell ref="E2:F2"/>
    <mergeCell ref="A60:D60"/>
    <mergeCell ref="A62:F62"/>
    <mergeCell ref="A64:F64"/>
  </mergeCells>
  <pageMargins left="0.7" right="0.7" top="0.75" bottom="0.75" header="0.3" footer="0.3"/>
  <pageSetup paperSize="9" scale="72" fitToHeight="0" orientation="portrait" r:id="rId1"/>
  <customProperties>
    <customPr name="SheetOptions" r:id="rId2"/>
    <customPr name="WORKBKFUNCTIONCACHE"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FCDCD-346E-4BB9-A022-FE97DAECCA96}">
  <dimension ref="A1:M61"/>
  <sheetViews>
    <sheetView view="pageBreakPreview" topLeftCell="A19" zoomScale="80" zoomScaleNormal="100" zoomScaleSheetLayoutView="80" workbookViewId="0">
      <selection activeCell="B73" sqref="B73"/>
    </sheetView>
  </sheetViews>
  <sheetFormatPr defaultRowHeight="15" x14ac:dyDescent="0.25"/>
  <cols>
    <col min="1" max="1" width="59" style="77" customWidth="1"/>
    <col min="2" max="2" width="7.42578125" style="77" customWidth="1"/>
    <col min="3" max="3" width="14.7109375" style="99" customWidth="1"/>
    <col min="4" max="5" width="14.7109375" style="77" customWidth="1"/>
    <col min="6" max="6" width="14.7109375" style="99" customWidth="1"/>
    <col min="7" max="8" width="14.7109375" style="77" customWidth="1"/>
    <col min="9" max="9" width="5.7109375" customWidth="1"/>
    <col min="10" max="10" width="17.28515625" customWidth="1"/>
    <col min="11" max="12" width="18.140625" customWidth="1"/>
    <col min="13" max="13" width="18.140625" hidden="1" customWidth="1"/>
    <col min="14" max="14" width="3.42578125" customWidth="1"/>
    <col min="15" max="15" width="17.28515625" customWidth="1"/>
    <col min="16" max="16" width="14.5703125" customWidth="1"/>
    <col min="17" max="17" width="17.28515625" customWidth="1"/>
    <col min="19" max="19" width="42" customWidth="1"/>
    <col min="20" max="20" width="3.28515625" bestFit="1" customWidth="1"/>
    <col min="21" max="21" width="6.5703125" bestFit="1" customWidth="1"/>
    <col min="22" max="23" width="7.42578125" bestFit="1" customWidth="1"/>
    <col min="24" max="25" width="19.140625" bestFit="1" customWidth="1"/>
    <col min="26" max="26" width="4.140625" customWidth="1"/>
    <col min="27" max="28" width="19.140625" bestFit="1" customWidth="1"/>
    <col min="29" max="29" width="17.42578125" bestFit="1" customWidth="1"/>
  </cols>
  <sheetData>
    <row r="1" spans="1:8" x14ac:dyDescent="0.25">
      <c r="A1" s="1" t="s">
        <v>174</v>
      </c>
      <c r="B1" s="9"/>
      <c r="C1" s="5"/>
      <c r="D1" s="4"/>
      <c r="E1" s="4"/>
      <c r="F1" s="5"/>
      <c r="G1" s="4"/>
      <c r="H1" s="4"/>
    </row>
    <row r="2" spans="1:8" ht="15.75" thickBot="1" x14ac:dyDescent="0.3">
      <c r="A2" s="1" t="s">
        <v>175</v>
      </c>
      <c r="B2" s="9"/>
      <c r="C2" s="7" t="s">
        <v>0</v>
      </c>
      <c r="D2" s="7"/>
      <c r="E2" s="7"/>
      <c r="F2" s="7" t="s">
        <v>1</v>
      </c>
      <c r="G2" s="7"/>
      <c r="H2" s="7"/>
    </row>
    <row r="3" spans="1:8" ht="42.75" customHeight="1" x14ac:dyDescent="0.25">
      <c r="A3" s="9"/>
      <c r="B3" s="9"/>
      <c r="C3" s="10" t="s">
        <v>173</v>
      </c>
      <c r="D3" s="78" t="s">
        <v>58</v>
      </c>
      <c r="E3" s="78" t="s">
        <v>59</v>
      </c>
      <c r="F3" s="10" t="s">
        <v>173</v>
      </c>
      <c r="G3" s="78" t="s">
        <v>58</v>
      </c>
      <c r="H3" s="78" t="s">
        <v>59</v>
      </c>
    </row>
    <row r="4" spans="1:8" x14ac:dyDescent="0.25">
      <c r="A4" s="9"/>
      <c r="B4" s="9"/>
      <c r="C4" s="11">
        <v>2020</v>
      </c>
      <c r="D4" s="2">
        <v>2019</v>
      </c>
      <c r="E4" s="2">
        <v>2018</v>
      </c>
      <c r="F4" s="11">
        <v>2020</v>
      </c>
      <c r="G4" s="2">
        <v>2019</v>
      </c>
      <c r="H4" s="2">
        <v>2018</v>
      </c>
    </row>
    <row r="5" spans="1:8" ht="15.75" thickBot="1" x14ac:dyDescent="0.3">
      <c r="A5" s="12"/>
      <c r="B5" s="12" t="s">
        <v>3</v>
      </c>
      <c r="C5" s="13" t="s">
        <v>4</v>
      </c>
      <c r="D5" s="14" t="s">
        <v>4</v>
      </c>
      <c r="E5" s="14" t="s">
        <v>4</v>
      </c>
      <c r="F5" s="13" t="s">
        <v>4</v>
      </c>
      <c r="G5" s="14" t="s">
        <v>4</v>
      </c>
      <c r="H5" s="14" t="s">
        <v>4</v>
      </c>
    </row>
    <row r="6" spans="1:8" x14ac:dyDescent="0.25">
      <c r="A6" s="79" t="s">
        <v>60</v>
      </c>
      <c r="B6" s="80"/>
      <c r="C6" s="54"/>
      <c r="D6" s="19"/>
      <c r="E6" s="19"/>
      <c r="F6" s="54"/>
      <c r="G6" s="19"/>
      <c r="H6" s="19"/>
    </row>
    <row r="7" spans="1:8" x14ac:dyDescent="0.25">
      <c r="A7" s="79" t="s">
        <v>61</v>
      </c>
      <c r="B7" s="80"/>
      <c r="C7" s="21">
        <v>45071</v>
      </c>
      <c r="D7" s="26">
        <v>37961</v>
      </c>
      <c r="E7" s="26">
        <v>36359</v>
      </c>
      <c r="F7" s="21">
        <v>51077</v>
      </c>
      <c r="G7" s="26">
        <v>41784</v>
      </c>
      <c r="H7" s="26">
        <v>39463</v>
      </c>
    </row>
    <row r="8" spans="1:8" x14ac:dyDescent="0.25">
      <c r="A8" s="81" t="s">
        <v>62</v>
      </c>
      <c r="B8" s="216">
        <v>12</v>
      </c>
      <c r="C8" s="82">
        <v>33608</v>
      </c>
      <c r="D8" s="38">
        <v>32035</v>
      </c>
      <c r="E8" s="38">
        <v>30324</v>
      </c>
      <c r="F8" s="82">
        <v>31531</v>
      </c>
      <c r="G8" s="38">
        <v>30171</v>
      </c>
      <c r="H8" s="38">
        <v>28092</v>
      </c>
    </row>
    <row r="9" spans="1:8" x14ac:dyDescent="0.25">
      <c r="A9" s="81" t="s">
        <v>63</v>
      </c>
      <c r="B9" s="216">
        <v>13</v>
      </c>
      <c r="C9" s="83">
        <v>4502</v>
      </c>
      <c r="D9" s="67">
        <v>0</v>
      </c>
      <c r="E9" s="67">
        <v>0</v>
      </c>
      <c r="F9" s="83">
        <v>6275</v>
      </c>
      <c r="G9" s="67">
        <v>0</v>
      </c>
      <c r="H9" s="67">
        <v>0</v>
      </c>
    </row>
    <row r="10" spans="1:8" x14ac:dyDescent="0.25">
      <c r="A10" s="81" t="s">
        <v>64</v>
      </c>
      <c r="B10" s="216">
        <v>14</v>
      </c>
      <c r="C10" s="83">
        <v>4739</v>
      </c>
      <c r="D10" s="67">
        <v>4521</v>
      </c>
      <c r="E10" s="67">
        <v>4492</v>
      </c>
      <c r="F10" s="83">
        <v>3139</v>
      </c>
      <c r="G10" s="67">
        <v>2830</v>
      </c>
      <c r="H10" s="67">
        <v>2808</v>
      </c>
    </row>
    <row r="11" spans="1:8" x14ac:dyDescent="0.25">
      <c r="A11" s="81" t="s">
        <v>65</v>
      </c>
      <c r="B11" s="216" t="s">
        <v>66</v>
      </c>
      <c r="C11" s="83">
        <v>0</v>
      </c>
      <c r="D11" s="67">
        <v>0</v>
      </c>
      <c r="E11" s="67">
        <v>0</v>
      </c>
      <c r="F11" s="83">
        <v>8418</v>
      </c>
      <c r="G11" s="67">
        <v>2986</v>
      </c>
      <c r="H11" s="67">
        <v>2996</v>
      </c>
    </row>
    <row r="12" spans="1:8" x14ac:dyDescent="0.25">
      <c r="A12" s="81" t="s">
        <v>67</v>
      </c>
      <c r="B12" s="216" t="s">
        <v>68</v>
      </c>
      <c r="C12" s="83">
        <v>0</v>
      </c>
      <c r="D12" s="67">
        <v>0</v>
      </c>
      <c r="E12" s="67">
        <v>0</v>
      </c>
      <c r="F12" s="83">
        <v>0</v>
      </c>
      <c r="G12" s="67">
        <v>4801</v>
      </c>
      <c r="H12" s="67">
        <v>4361</v>
      </c>
    </row>
    <row r="13" spans="1:8" x14ac:dyDescent="0.25">
      <c r="A13" s="81" t="s">
        <v>69</v>
      </c>
      <c r="B13" s="216">
        <v>16.2</v>
      </c>
      <c r="C13" s="83">
        <v>62</v>
      </c>
      <c r="D13" s="67">
        <v>78</v>
      </c>
      <c r="E13" s="67">
        <v>100</v>
      </c>
      <c r="F13" s="83">
        <v>0</v>
      </c>
      <c r="G13" s="67">
        <v>0</v>
      </c>
      <c r="H13" s="67">
        <v>0</v>
      </c>
    </row>
    <row r="14" spans="1:8" x14ac:dyDescent="0.25">
      <c r="A14" s="81" t="s">
        <v>70</v>
      </c>
      <c r="B14" s="216">
        <v>30</v>
      </c>
      <c r="C14" s="83">
        <v>992</v>
      </c>
      <c r="D14" s="67">
        <v>729</v>
      </c>
      <c r="E14" s="67">
        <v>627</v>
      </c>
      <c r="F14" s="83">
        <v>992</v>
      </c>
      <c r="G14" s="67">
        <v>729</v>
      </c>
      <c r="H14" s="67">
        <v>627</v>
      </c>
    </row>
    <row r="15" spans="1:8" x14ac:dyDescent="0.25">
      <c r="A15" s="81" t="s">
        <v>71</v>
      </c>
      <c r="B15" s="216">
        <v>22.1</v>
      </c>
      <c r="C15" s="83">
        <v>192</v>
      </c>
      <c r="D15" s="67">
        <v>133</v>
      </c>
      <c r="E15" s="67">
        <v>60</v>
      </c>
      <c r="F15" s="84">
        <v>0</v>
      </c>
      <c r="G15" s="67">
        <v>0</v>
      </c>
      <c r="H15" s="67">
        <v>0</v>
      </c>
    </row>
    <row r="16" spans="1:8" x14ac:dyDescent="0.25">
      <c r="A16" s="81" t="s">
        <v>72</v>
      </c>
      <c r="B16" s="216">
        <v>17</v>
      </c>
      <c r="C16" s="83">
        <v>148</v>
      </c>
      <c r="D16" s="67">
        <v>210</v>
      </c>
      <c r="E16" s="67">
        <v>262</v>
      </c>
      <c r="F16" s="83">
        <v>147</v>
      </c>
      <c r="G16" s="67">
        <v>210</v>
      </c>
      <c r="H16" s="67">
        <v>262</v>
      </c>
    </row>
    <row r="17" spans="1:8" x14ac:dyDescent="0.25">
      <c r="A17" s="81" t="s">
        <v>73</v>
      </c>
      <c r="B17" s="216">
        <v>18</v>
      </c>
      <c r="C17" s="85">
        <v>828</v>
      </c>
      <c r="D17" s="86">
        <v>255</v>
      </c>
      <c r="E17" s="86">
        <v>494</v>
      </c>
      <c r="F17" s="85">
        <v>575</v>
      </c>
      <c r="G17" s="86">
        <v>57</v>
      </c>
      <c r="H17" s="86">
        <v>317</v>
      </c>
    </row>
    <row r="18" spans="1:8" x14ac:dyDescent="0.25">
      <c r="A18" s="81"/>
      <c r="B18" s="217"/>
      <c r="C18" s="21"/>
      <c r="D18" s="26"/>
      <c r="E18" s="26"/>
      <c r="F18" s="21"/>
      <c r="G18" s="26"/>
      <c r="H18" s="26"/>
    </row>
    <row r="19" spans="1:8" x14ac:dyDescent="0.25">
      <c r="A19" s="79" t="s">
        <v>74</v>
      </c>
      <c r="B19" s="217"/>
      <c r="C19" s="21">
        <v>16315</v>
      </c>
      <c r="D19" s="26">
        <v>14783</v>
      </c>
      <c r="E19" s="26">
        <v>13778</v>
      </c>
      <c r="F19" s="21">
        <v>13404</v>
      </c>
      <c r="G19" s="26">
        <v>14445</v>
      </c>
      <c r="H19" s="26">
        <v>13310</v>
      </c>
    </row>
    <row r="20" spans="1:8" x14ac:dyDescent="0.25">
      <c r="A20" s="81" t="s">
        <v>75</v>
      </c>
      <c r="B20" s="216">
        <v>19</v>
      </c>
      <c r="C20" s="37">
        <v>972</v>
      </c>
      <c r="D20" s="38">
        <v>1267</v>
      </c>
      <c r="E20" s="87">
        <v>1341</v>
      </c>
      <c r="F20" s="82">
        <v>640</v>
      </c>
      <c r="G20" s="38">
        <v>862</v>
      </c>
      <c r="H20" s="38">
        <v>944</v>
      </c>
    </row>
    <row r="21" spans="1:8" x14ac:dyDescent="0.25">
      <c r="A21" s="81" t="s">
        <v>76</v>
      </c>
      <c r="B21" s="216">
        <v>35</v>
      </c>
      <c r="C21" s="41">
        <v>9</v>
      </c>
      <c r="D21" s="67">
        <v>76</v>
      </c>
      <c r="E21" s="88">
        <v>54</v>
      </c>
      <c r="F21" s="83">
        <v>0</v>
      </c>
      <c r="G21" s="67">
        <v>0</v>
      </c>
      <c r="H21" s="67">
        <v>0</v>
      </c>
    </row>
    <row r="22" spans="1:8" x14ac:dyDescent="0.25">
      <c r="A22" s="81" t="s">
        <v>77</v>
      </c>
      <c r="B22" s="216" t="s">
        <v>68</v>
      </c>
      <c r="C22" s="41">
        <v>0</v>
      </c>
      <c r="D22" s="67">
        <v>0</v>
      </c>
      <c r="E22" s="88">
        <v>0</v>
      </c>
      <c r="F22" s="83">
        <v>128</v>
      </c>
      <c r="G22" s="67">
        <v>152</v>
      </c>
      <c r="H22" s="67">
        <v>152</v>
      </c>
    </row>
    <row r="23" spans="1:8" x14ac:dyDescent="0.25">
      <c r="A23" s="81" t="s">
        <v>72</v>
      </c>
      <c r="B23" s="216">
        <v>17</v>
      </c>
      <c r="C23" s="41">
        <v>106</v>
      </c>
      <c r="D23" s="67">
        <v>108</v>
      </c>
      <c r="E23" s="88">
        <v>112</v>
      </c>
      <c r="F23" s="83">
        <v>106</v>
      </c>
      <c r="G23" s="67">
        <v>108</v>
      </c>
      <c r="H23" s="67">
        <v>112</v>
      </c>
    </row>
    <row r="24" spans="1:8" x14ac:dyDescent="0.25">
      <c r="A24" s="81" t="s">
        <v>78</v>
      </c>
      <c r="B24" s="214">
        <v>20</v>
      </c>
      <c r="C24" s="41">
        <v>7019</v>
      </c>
      <c r="D24" s="67">
        <v>7425</v>
      </c>
      <c r="E24" s="88">
        <v>6370</v>
      </c>
      <c r="F24" s="83">
        <v>6197</v>
      </c>
      <c r="G24" s="67">
        <v>8427</v>
      </c>
      <c r="H24" s="67">
        <v>6970</v>
      </c>
    </row>
    <row r="25" spans="1:8" x14ac:dyDescent="0.25">
      <c r="A25" s="81" t="s">
        <v>79</v>
      </c>
      <c r="B25" s="214">
        <v>20</v>
      </c>
      <c r="C25" s="41">
        <v>1979</v>
      </c>
      <c r="D25" s="67">
        <v>2161</v>
      </c>
      <c r="E25" s="88">
        <v>1425</v>
      </c>
      <c r="F25" s="83">
        <v>1850</v>
      </c>
      <c r="G25" s="67">
        <v>2161</v>
      </c>
      <c r="H25" s="67">
        <v>1425</v>
      </c>
    </row>
    <row r="26" spans="1:8" x14ac:dyDescent="0.25">
      <c r="A26" s="81" t="s">
        <v>80</v>
      </c>
      <c r="B26" s="216">
        <v>21</v>
      </c>
      <c r="C26" s="41">
        <v>536</v>
      </c>
      <c r="D26" s="67">
        <v>357</v>
      </c>
      <c r="E26" s="88">
        <v>247</v>
      </c>
      <c r="F26" s="83">
        <v>536</v>
      </c>
      <c r="G26" s="67">
        <v>357</v>
      </c>
      <c r="H26" s="67">
        <v>247</v>
      </c>
    </row>
    <row r="27" spans="1:8" x14ac:dyDescent="0.25">
      <c r="A27" s="81" t="s">
        <v>71</v>
      </c>
      <c r="B27" s="216">
        <v>22.1</v>
      </c>
      <c r="C27" s="41">
        <v>759</v>
      </c>
      <c r="D27" s="67">
        <v>388</v>
      </c>
      <c r="E27" s="88">
        <v>163</v>
      </c>
      <c r="F27" s="83">
        <v>507</v>
      </c>
      <c r="G27" s="67">
        <v>229</v>
      </c>
      <c r="H27" s="67">
        <v>163</v>
      </c>
    </row>
    <row r="28" spans="1:8" x14ac:dyDescent="0.25">
      <c r="A28" s="81" t="s">
        <v>81</v>
      </c>
      <c r="B28" s="216">
        <v>16.2</v>
      </c>
      <c r="C28" s="41">
        <v>161</v>
      </c>
      <c r="D28" s="67">
        <v>1573</v>
      </c>
      <c r="E28" s="88">
        <v>1509</v>
      </c>
      <c r="F28" s="41">
        <v>161</v>
      </c>
      <c r="G28" s="67">
        <v>1574</v>
      </c>
      <c r="H28" s="67">
        <v>1509</v>
      </c>
    </row>
    <row r="29" spans="1:8" x14ac:dyDescent="0.25">
      <c r="A29" s="81" t="s">
        <v>82</v>
      </c>
      <c r="B29" s="216">
        <v>16.2</v>
      </c>
      <c r="C29" s="41">
        <v>46</v>
      </c>
      <c r="D29" s="67">
        <v>0</v>
      </c>
      <c r="E29" s="88">
        <v>0</v>
      </c>
      <c r="F29" s="41">
        <v>46</v>
      </c>
      <c r="G29" s="67">
        <v>0</v>
      </c>
      <c r="H29" s="67">
        <v>0</v>
      </c>
    </row>
    <row r="30" spans="1:8" x14ac:dyDescent="0.25">
      <c r="A30" s="81" t="s">
        <v>83</v>
      </c>
      <c r="B30" s="216">
        <v>23</v>
      </c>
      <c r="C30" s="45">
        <v>4728</v>
      </c>
      <c r="D30" s="86">
        <v>1428</v>
      </c>
      <c r="E30" s="89">
        <v>2557</v>
      </c>
      <c r="F30" s="85">
        <v>3233</v>
      </c>
      <c r="G30" s="86">
        <v>575</v>
      </c>
      <c r="H30" s="86">
        <v>1788</v>
      </c>
    </row>
    <row r="31" spans="1:8" x14ac:dyDescent="0.25">
      <c r="A31" s="90" t="s">
        <v>84</v>
      </c>
      <c r="B31" s="216">
        <v>11</v>
      </c>
      <c r="C31" s="21">
        <v>0</v>
      </c>
      <c r="D31" s="26">
        <v>200</v>
      </c>
      <c r="E31" s="26">
        <v>204</v>
      </c>
      <c r="F31" s="21">
        <v>0</v>
      </c>
      <c r="G31" s="26">
        <v>0</v>
      </c>
      <c r="H31" s="26">
        <v>0</v>
      </c>
    </row>
    <row r="32" spans="1:8" ht="15.75" thickBot="1" x14ac:dyDescent="0.3">
      <c r="A32" s="91" t="s">
        <v>85</v>
      </c>
      <c r="B32" s="91"/>
      <c r="C32" s="50">
        <v>61386</v>
      </c>
      <c r="D32" s="92">
        <v>52944</v>
      </c>
      <c r="E32" s="92">
        <v>50341</v>
      </c>
      <c r="F32" s="50">
        <v>64481</v>
      </c>
      <c r="G32" s="92">
        <v>56229</v>
      </c>
      <c r="H32" s="92">
        <v>52773</v>
      </c>
    </row>
    <row r="33" spans="1:8" x14ac:dyDescent="0.25">
      <c r="A33" s="81"/>
      <c r="B33" s="80"/>
      <c r="C33" s="21"/>
      <c r="D33" s="26"/>
      <c r="E33" s="26"/>
      <c r="F33" s="21"/>
      <c r="G33" s="26"/>
      <c r="H33" s="26"/>
    </row>
    <row r="34" spans="1:8" x14ac:dyDescent="0.25">
      <c r="A34" s="79" t="s">
        <v>86</v>
      </c>
      <c r="B34" s="80"/>
      <c r="C34" s="21"/>
      <c r="D34" s="26"/>
      <c r="E34" s="26"/>
      <c r="F34" s="21"/>
      <c r="G34" s="26"/>
      <c r="H34" s="26"/>
    </row>
    <row r="35" spans="1:8" x14ac:dyDescent="0.25">
      <c r="A35" s="79" t="s">
        <v>87</v>
      </c>
      <c r="B35" s="81"/>
      <c r="C35" s="21">
        <v>29504</v>
      </c>
      <c r="D35" s="26">
        <v>29573</v>
      </c>
      <c r="E35" s="26">
        <v>26957</v>
      </c>
      <c r="F35" s="21">
        <v>26558</v>
      </c>
      <c r="G35" s="26">
        <v>26824</v>
      </c>
      <c r="H35" s="26">
        <v>25617</v>
      </c>
    </row>
    <row r="36" spans="1:8" x14ac:dyDescent="0.25">
      <c r="A36" s="81" t="s">
        <v>88</v>
      </c>
      <c r="B36" s="201">
        <v>24</v>
      </c>
      <c r="C36" s="82">
        <v>5050</v>
      </c>
      <c r="D36" s="38">
        <v>5050</v>
      </c>
      <c r="E36" s="38">
        <v>5050</v>
      </c>
      <c r="F36" s="82">
        <v>5050</v>
      </c>
      <c r="G36" s="38">
        <v>5050</v>
      </c>
      <c r="H36" s="38">
        <v>5050</v>
      </c>
    </row>
    <row r="37" spans="1:8" x14ac:dyDescent="0.25">
      <c r="A37" s="81" t="s">
        <v>89</v>
      </c>
      <c r="B37" s="201">
        <v>25</v>
      </c>
      <c r="C37" s="83">
        <v>835</v>
      </c>
      <c r="D37" s="67">
        <v>512</v>
      </c>
      <c r="E37" s="67">
        <v>377</v>
      </c>
      <c r="F37" s="83">
        <v>810</v>
      </c>
      <c r="G37" s="67">
        <v>487</v>
      </c>
      <c r="H37" s="67">
        <v>362</v>
      </c>
    </row>
    <row r="38" spans="1:8" x14ac:dyDescent="0.25">
      <c r="A38" s="81" t="s">
        <v>90</v>
      </c>
      <c r="B38" s="211">
        <v>26</v>
      </c>
      <c r="C38" s="83">
        <v>1642</v>
      </c>
      <c r="D38" s="67">
        <v>1621</v>
      </c>
      <c r="E38" s="67">
        <v>1579</v>
      </c>
      <c r="F38" s="83">
        <v>989</v>
      </c>
      <c r="G38" s="67">
        <v>1033</v>
      </c>
      <c r="H38" s="67">
        <v>1011</v>
      </c>
    </row>
    <row r="39" spans="1:8" x14ac:dyDescent="0.25">
      <c r="A39" s="81" t="s">
        <v>91</v>
      </c>
      <c r="B39" s="81"/>
      <c r="C39" s="85">
        <v>21977</v>
      </c>
      <c r="D39" s="86">
        <v>22390</v>
      </c>
      <c r="E39" s="86">
        <v>19951</v>
      </c>
      <c r="F39" s="85">
        <v>19709</v>
      </c>
      <c r="G39" s="86">
        <v>20254</v>
      </c>
      <c r="H39" s="86">
        <v>19194</v>
      </c>
    </row>
    <row r="40" spans="1:8" x14ac:dyDescent="0.25">
      <c r="A40" s="93" t="s">
        <v>48</v>
      </c>
      <c r="B40" s="93"/>
      <c r="C40" s="28">
        <v>-29</v>
      </c>
      <c r="D40" s="29">
        <v>195</v>
      </c>
      <c r="E40" s="29">
        <v>194</v>
      </c>
      <c r="F40" s="28">
        <v>0</v>
      </c>
      <c r="G40" s="29">
        <v>0</v>
      </c>
      <c r="H40" s="29">
        <v>0</v>
      </c>
    </row>
    <row r="41" spans="1:8" x14ac:dyDescent="0.25">
      <c r="A41" s="79" t="s">
        <v>92</v>
      </c>
      <c r="B41" s="81"/>
      <c r="C41" s="21">
        <v>29475</v>
      </c>
      <c r="D41" s="26">
        <v>29768</v>
      </c>
      <c r="E41" s="26">
        <v>27151</v>
      </c>
      <c r="F41" s="21">
        <v>26558</v>
      </c>
      <c r="G41" s="26">
        <v>26824</v>
      </c>
      <c r="H41" s="26">
        <v>25617</v>
      </c>
    </row>
    <row r="42" spans="1:8" x14ac:dyDescent="0.25">
      <c r="A42" s="79" t="s">
        <v>93</v>
      </c>
      <c r="B42" s="81"/>
      <c r="C42" s="21">
        <v>14767</v>
      </c>
      <c r="D42" s="26">
        <v>6740</v>
      </c>
      <c r="E42" s="26">
        <v>10268</v>
      </c>
      <c r="F42" s="21">
        <v>15780</v>
      </c>
      <c r="G42" s="26">
        <v>6469</v>
      </c>
      <c r="H42" s="26">
        <v>9986</v>
      </c>
    </row>
    <row r="43" spans="1:8" x14ac:dyDescent="0.25">
      <c r="A43" s="81" t="s">
        <v>94</v>
      </c>
      <c r="B43" s="201">
        <v>27</v>
      </c>
      <c r="C43" s="82">
        <v>10105</v>
      </c>
      <c r="D43" s="38">
        <v>4840</v>
      </c>
      <c r="E43" s="38">
        <v>7158</v>
      </c>
      <c r="F43" s="82">
        <v>10105</v>
      </c>
      <c r="G43" s="38">
        <v>4824</v>
      </c>
      <c r="H43" s="38">
        <v>7109</v>
      </c>
    </row>
    <row r="44" spans="1:8" x14ac:dyDescent="0.25">
      <c r="A44" s="81" t="s">
        <v>95</v>
      </c>
      <c r="B44" s="201">
        <v>13</v>
      </c>
      <c r="C44" s="83">
        <v>3708</v>
      </c>
      <c r="D44" s="67">
        <v>0</v>
      </c>
      <c r="E44" s="67">
        <v>0</v>
      </c>
      <c r="F44" s="83">
        <v>4970</v>
      </c>
      <c r="G44" s="94">
        <v>0</v>
      </c>
      <c r="H44" s="67">
        <v>0</v>
      </c>
    </row>
    <row r="45" spans="1:8" x14ac:dyDescent="0.25">
      <c r="A45" s="81" t="s">
        <v>96</v>
      </c>
      <c r="B45" s="201">
        <v>28</v>
      </c>
      <c r="C45" s="83">
        <v>343</v>
      </c>
      <c r="D45" s="67">
        <v>1193</v>
      </c>
      <c r="E45" s="67">
        <v>2427</v>
      </c>
      <c r="F45" s="83">
        <v>330</v>
      </c>
      <c r="G45" s="67">
        <v>1179</v>
      </c>
      <c r="H45" s="67">
        <v>2375</v>
      </c>
    </row>
    <row r="46" spans="1:8" x14ac:dyDescent="0.25">
      <c r="A46" s="81" t="s">
        <v>97</v>
      </c>
      <c r="B46" s="201">
        <v>22.2</v>
      </c>
      <c r="C46" s="83">
        <v>62</v>
      </c>
      <c r="D46" s="67">
        <v>79</v>
      </c>
      <c r="E46" s="67">
        <v>0</v>
      </c>
      <c r="F46" s="83">
        <v>0</v>
      </c>
      <c r="G46" s="67">
        <v>0</v>
      </c>
      <c r="H46" s="67">
        <v>0</v>
      </c>
    </row>
    <row r="47" spans="1:8" x14ac:dyDescent="0.25">
      <c r="A47" s="81" t="s">
        <v>98</v>
      </c>
      <c r="B47" s="201">
        <v>29</v>
      </c>
      <c r="C47" s="83">
        <v>396</v>
      </c>
      <c r="D47" s="67">
        <v>466</v>
      </c>
      <c r="E47" s="67">
        <v>502</v>
      </c>
      <c r="F47" s="83">
        <v>375</v>
      </c>
      <c r="G47" s="67">
        <v>466</v>
      </c>
      <c r="H47" s="67">
        <v>502</v>
      </c>
    </row>
    <row r="48" spans="1:8" x14ac:dyDescent="0.25">
      <c r="A48" s="81" t="s">
        <v>73</v>
      </c>
      <c r="B48" s="201">
        <v>18</v>
      </c>
      <c r="C48" s="85">
        <v>153</v>
      </c>
      <c r="D48" s="86">
        <v>162</v>
      </c>
      <c r="E48" s="86">
        <v>181</v>
      </c>
      <c r="F48" s="85">
        <v>0</v>
      </c>
      <c r="G48" s="86">
        <v>0</v>
      </c>
      <c r="H48" s="86">
        <v>0</v>
      </c>
    </row>
    <row r="49" spans="1:8" x14ac:dyDescent="0.25">
      <c r="A49" s="79" t="s">
        <v>99</v>
      </c>
      <c r="B49" s="81"/>
      <c r="C49" s="21">
        <v>17144</v>
      </c>
      <c r="D49" s="26">
        <v>16436</v>
      </c>
      <c r="E49" s="26">
        <v>12922</v>
      </c>
      <c r="F49" s="21">
        <v>22143</v>
      </c>
      <c r="G49" s="26">
        <v>22936</v>
      </c>
      <c r="H49" s="26">
        <v>17170</v>
      </c>
    </row>
    <row r="50" spans="1:8" x14ac:dyDescent="0.25">
      <c r="A50" s="81" t="s">
        <v>100</v>
      </c>
      <c r="B50" s="201">
        <v>31</v>
      </c>
      <c r="C50" s="82">
        <v>8339</v>
      </c>
      <c r="D50" s="38">
        <v>6536</v>
      </c>
      <c r="E50" s="38">
        <v>5771</v>
      </c>
      <c r="F50" s="82">
        <v>10716</v>
      </c>
      <c r="G50" s="38">
        <v>10941</v>
      </c>
      <c r="H50" s="38">
        <v>9473</v>
      </c>
    </row>
    <row r="51" spans="1:8" x14ac:dyDescent="0.25">
      <c r="A51" s="81" t="s">
        <v>101</v>
      </c>
      <c r="B51" s="201">
        <v>36</v>
      </c>
      <c r="C51" s="83">
        <v>31</v>
      </c>
      <c r="D51" s="67">
        <v>29</v>
      </c>
      <c r="E51" s="67">
        <v>58</v>
      </c>
      <c r="F51" s="83">
        <v>31</v>
      </c>
      <c r="G51" s="67">
        <v>29</v>
      </c>
      <c r="H51" s="67">
        <v>27</v>
      </c>
    </row>
    <row r="52" spans="1:8" x14ac:dyDescent="0.25">
      <c r="A52" s="81" t="s">
        <v>94</v>
      </c>
      <c r="B52" s="201">
        <v>27</v>
      </c>
      <c r="C52" s="83">
        <v>1900</v>
      </c>
      <c r="D52" s="67">
        <v>5401</v>
      </c>
      <c r="E52" s="67">
        <v>2239</v>
      </c>
      <c r="F52" s="83">
        <v>1900</v>
      </c>
      <c r="G52" s="67">
        <v>5370</v>
      </c>
      <c r="H52" s="67">
        <v>2204</v>
      </c>
    </row>
    <row r="53" spans="1:8" x14ac:dyDescent="0.25">
      <c r="A53" s="81" t="s">
        <v>95</v>
      </c>
      <c r="B53" s="201">
        <v>13</v>
      </c>
      <c r="C53" s="83">
        <v>1067</v>
      </c>
      <c r="D53" s="67">
        <v>0</v>
      </c>
      <c r="E53" s="67">
        <v>0</v>
      </c>
      <c r="F53" s="83">
        <v>1704</v>
      </c>
      <c r="G53" s="94">
        <v>0</v>
      </c>
      <c r="H53" s="67">
        <v>0</v>
      </c>
    </row>
    <row r="54" spans="1:8" x14ac:dyDescent="0.25">
      <c r="A54" s="81" t="s">
        <v>96</v>
      </c>
      <c r="B54" s="201">
        <v>28</v>
      </c>
      <c r="C54" s="83">
        <v>1892</v>
      </c>
      <c r="D54" s="67">
        <v>1316</v>
      </c>
      <c r="E54" s="67">
        <v>1489</v>
      </c>
      <c r="F54" s="83">
        <v>1589</v>
      </c>
      <c r="G54" s="67">
        <v>890</v>
      </c>
      <c r="H54" s="67">
        <v>1121</v>
      </c>
    </row>
    <row r="55" spans="1:8" ht="23.25" customHeight="1" x14ac:dyDescent="0.25">
      <c r="A55" s="81" t="s">
        <v>98</v>
      </c>
      <c r="B55" s="201">
        <v>29</v>
      </c>
      <c r="C55" s="83">
        <v>1754</v>
      </c>
      <c r="D55" s="67">
        <v>1396</v>
      </c>
      <c r="E55" s="67">
        <v>1597</v>
      </c>
      <c r="F55" s="83">
        <v>1616</v>
      </c>
      <c r="G55" s="67">
        <v>1338</v>
      </c>
      <c r="H55" s="67">
        <v>1510</v>
      </c>
    </row>
    <row r="56" spans="1:8" x14ac:dyDescent="0.25">
      <c r="A56" s="81" t="s">
        <v>102</v>
      </c>
      <c r="B56" s="201">
        <v>35</v>
      </c>
      <c r="C56" s="83">
        <v>1240</v>
      </c>
      <c r="D56" s="67">
        <v>1335</v>
      </c>
      <c r="E56" s="67">
        <v>1382</v>
      </c>
      <c r="F56" s="83">
        <v>1161</v>
      </c>
      <c r="G56" s="67">
        <v>1331</v>
      </c>
      <c r="H56" s="67">
        <v>1367</v>
      </c>
    </row>
    <row r="57" spans="1:8" x14ac:dyDescent="0.25">
      <c r="A57" s="81" t="s">
        <v>97</v>
      </c>
      <c r="B57" s="201">
        <v>22.2</v>
      </c>
      <c r="C57" s="83">
        <v>919</v>
      </c>
      <c r="D57" s="67">
        <v>423</v>
      </c>
      <c r="E57" s="67">
        <v>356</v>
      </c>
      <c r="F57" s="83">
        <v>3426</v>
      </c>
      <c r="G57" s="67">
        <v>3037</v>
      </c>
      <c r="H57" s="67">
        <v>1467</v>
      </c>
    </row>
    <row r="58" spans="1:8" x14ac:dyDescent="0.25">
      <c r="A58" s="81" t="s">
        <v>103</v>
      </c>
      <c r="B58" s="201">
        <v>23</v>
      </c>
      <c r="C58" s="83">
        <v>2</v>
      </c>
      <c r="D58" s="67">
        <v>0</v>
      </c>
      <c r="E58" s="67">
        <v>30</v>
      </c>
      <c r="F58" s="83">
        <v>0</v>
      </c>
      <c r="G58" s="67">
        <v>0</v>
      </c>
      <c r="H58" s="67">
        <v>1</v>
      </c>
    </row>
    <row r="59" spans="1:8" x14ac:dyDescent="0.25">
      <c r="A59" s="95" t="s">
        <v>104</v>
      </c>
      <c r="B59" s="96"/>
      <c r="C59" s="97">
        <v>31911</v>
      </c>
      <c r="D59" s="64">
        <v>23176</v>
      </c>
      <c r="E59" s="64">
        <v>23190</v>
      </c>
      <c r="F59" s="97">
        <v>37923</v>
      </c>
      <c r="G59" s="64">
        <v>29405</v>
      </c>
      <c r="H59" s="64">
        <v>27156</v>
      </c>
    </row>
    <row r="60" spans="1:8" ht="15.75" thickBot="1" x14ac:dyDescent="0.3">
      <c r="A60" s="91" t="s">
        <v>105</v>
      </c>
      <c r="B60" s="98"/>
      <c r="C60" s="50">
        <v>61386</v>
      </c>
      <c r="D60" s="92">
        <v>52944</v>
      </c>
      <c r="E60" s="92">
        <v>50341</v>
      </c>
      <c r="F60" s="50">
        <v>64481</v>
      </c>
      <c r="G60" s="92">
        <v>56229</v>
      </c>
      <c r="H60" s="92">
        <v>52773</v>
      </c>
    </row>
    <row r="61" spans="1:8" s="201" customFormat="1" x14ac:dyDescent="0.25">
      <c r="A61" s="215" t="s">
        <v>106</v>
      </c>
      <c r="B61" s="215"/>
      <c r="C61" s="215"/>
      <c r="D61" s="215"/>
      <c r="E61" s="215"/>
      <c r="F61" s="215"/>
      <c r="G61" s="215"/>
      <c r="H61" s="215"/>
    </row>
  </sheetData>
  <mergeCells count="3">
    <mergeCell ref="C2:E2"/>
    <mergeCell ref="F2:H2"/>
    <mergeCell ref="A61:H61"/>
  </mergeCells>
  <pageMargins left="0.7" right="0.7" top="0.75" bottom="0.75" header="0.3" footer="0.3"/>
  <pageSetup paperSize="9" scale="56" orientation="portrait" r:id="rId1"/>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DD7AA-2EEF-4807-8DCE-3291C3DAE8DA}">
  <dimension ref="A1:I48"/>
  <sheetViews>
    <sheetView view="pageBreakPreview" topLeftCell="A28" zoomScale="80" zoomScaleNormal="100" zoomScaleSheetLayoutView="80" workbookViewId="0">
      <selection activeCell="L37" sqref="L37"/>
    </sheetView>
  </sheetViews>
  <sheetFormatPr defaultRowHeight="15" x14ac:dyDescent="0.25"/>
  <cols>
    <col min="1" max="1" width="55.28515625" style="161" customWidth="1"/>
    <col min="2" max="2" width="9.140625" style="103"/>
    <col min="3" max="3" width="12.7109375" style="103" customWidth="1"/>
    <col min="4" max="4" width="13.5703125" style="103" customWidth="1"/>
    <col min="5" max="5" width="9.140625" style="103"/>
    <col min="6" max="6" width="0" style="160" hidden="1" customWidth="1"/>
    <col min="7" max="7" width="9.140625" style="103"/>
    <col min="8" max="8" width="11" style="103" customWidth="1"/>
    <col min="9" max="9" width="9.140625" style="103"/>
    <col min="11" max="11" width="16.28515625" customWidth="1"/>
    <col min="13" max="13" width="19.28515625" bestFit="1" customWidth="1"/>
    <col min="14" max="14" width="16.7109375" customWidth="1"/>
    <col min="18" max="20" width="23.42578125" customWidth="1"/>
    <col min="21" max="21" width="4" customWidth="1"/>
    <col min="22" max="24" width="23.42578125" customWidth="1"/>
    <col min="25" max="25" width="32.85546875" customWidth="1"/>
    <col min="26" max="26" width="30" customWidth="1"/>
  </cols>
  <sheetData>
    <row r="1" spans="1:9" x14ac:dyDescent="0.25">
      <c r="A1" s="100" t="s">
        <v>176</v>
      </c>
      <c r="B1" s="101"/>
      <c r="C1" s="101"/>
      <c r="D1" s="101"/>
      <c r="E1" s="101"/>
      <c r="F1" s="102"/>
      <c r="G1" s="101"/>
      <c r="H1" s="101"/>
      <c r="I1" s="101"/>
    </row>
    <row r="2" spans="1:9" x14ac:dyDescent="0.25">
      <c r="A2" s="104" t="s">
        <v>172</v>
      </c>
      <c r="B2" s="105"/>
      <c r="C2" s="105"/>
      <c r="D2" s="105"/>
      <c r="E2" s="105"/>
      <c r="F2" s="106"/>
      <c r="G2" s="105"/>
      <c r="H2" s="105"/>
      <c r="I2" s="105"/>
    </row>
    <row r="3" spans="1:9" ht="15.75" thickBot="1" x14ac:dyDescent="0.3">
      <c r="A3" s="107"/>
      <c r="B3" s="105"/>
      <c r="C3" s="105"/>
      <c r="D3" s="105"/>
      <c r="E3" s="105"/>
      <c r="F3" s="106"/>
      <c r="G3" s="105"/>
      <c r="H3" s="105"/>
      <c r="I3" s="105"/>
    </row>
    <row r="4" spans="1:9" x14ac:dyDescent="0.25">
      <c r="A4" s="108"/>
      <c r="B4" s="109" t="s">
        <v>107</v>
      </c>
      <c r="C4" s="109"/>
      <c r="D4" s="109"/>
      <c r="E4" s="109"/>
      <c r="F4" s="110"/>
      <c r="G4" s="109"/>
      <c r="H4" s="111"/>
      <c r="I4" s="112"/>
    </row>
    <row r="5" spans="1:9" ht="60" x14ac:dyDescent="0.25">
      <c r="A5" s="113" t="s">
        <v>0</v>
      </c>
      <c r="B5" s="114" t="s">
        <v>88</v>
      </c>
      <c r="C5" s="114" t="s">
        <v>90</v>
      </c>
      <c r="D5" s="115" t="s">
        <v>89</v>
      </c>
      <c r="E5" s="114" t="s">
        <v>108</v>
      </c>
      <c r="F5" s="116" t="s">
        <v>109</v>
      </c>
      <c r="G5" s="114" t="s">
        <v>110</v>
      </c>
      <c r="H5" s="117" t="s">
        <v>111</v>
      </c>
      <c r="I5" s="118" t="s">
        <v>92</v>
      </c>
    </row>
    <row r="6" spans="1:9" ht="15.75" thickBot="1" x14ac:dyDescent="0.3">
      <c r="A6" s="119"/>
      <c r="B6" s="120" t="s">
        <v>4</v>
      </c>
      <c r="C6" s="120" t="s">
        <v>4</v>
      </c>
      <c r="D6" s="120" t="s">
        <v>4</v>
      </c>
      <c r="E6" s="120" t="s">
        <v>4</v>
      </c>
      <c r="F6" s="121"/>
      <c r="G6" s="120" t="s">
        <v>4</v>
      </c>
      <c r="H6" s="120" t="s">
        <v>4</v>
      </c>
      <c r="I6" s="120" t="s">
        <v>4</v>
      </c>
    </row>
    <row r="7" spans="1:9" x14ac:dyDescent="0.25">
      <c r="A7" s="122" t="s">
        <v>112</v>
      </c>
      <c r="B7" s="123">
        <v>5050</v>
      </c>
      <c r="C7" s="123">
        <v>1579</v>
      </c>
      <c r="D7" s="123">
        <v>377</v>
      </c>
      <c r="E7" s="123">
        <v>20158</v>
      </c>
      <c r="F7" s="123"/>
      <c r="G7" s="123">
        <v>27164</v>
      </c>
      <c r="H7" s="123">
        <v>194</v>
      </c>
      <c r="I7" s="123">
        <v>27358</v>
      </c>
    </row>
    <row r="8" spans="1:9" x14ac:dyDescent="0.25">
      <c r="A8" s="122" t="s">
        <v>113</v>
      </c>
      <c r="B8" s="124">
        <v>0</v>
      </c>
      <c r="C8" s="124">
        <v>21</v>
      </c>
      <c r="D8" s="124">
        <v>0</v>
      </c>
      <c r="E8" s="124">
        <v>4080</v>
      </c>
      <c r="F8" s="124"/>
      <c r="G8" s="124">
        <v>4101</v>
      </c>
      <c r="H8" s="124">
        <v>38</v>
      </c>
      <c r="I8" s="124">
        <v>4139</v>
      </c>
    </row>
    <row r="9" spans="1:9" x14ac:dyDescent="0.25">
      <c r="A9" s="125" t="s">
        <v>36</v>
      </c>
      <c r="B9" s="126">
        <v>0</v>
      </c>
      <c r="C9" s="127">
        <v>0</v>
      </c>
      <c r="D9" s="127">
        <v>0</v>
      </c>
      <c r="E9" s="127">
        <v>2795</v>
      </c>
      <c r="F9" s="127"/>
      <c r="G9" s="127">
        <v>2795</v>
      </c>
      <c r="H9" s="127">
        <v>36</v>
      </c>
      <c r="I9" s="128">
        <v>2831</v>
      </c>
    </row>
    <row r="10" spans="1:9" x14ac:dyDescent="0.25">
      <c r="A10" s="129" t="s">
        <v>37</v>
      </c>
      <c r="B10" s="130">
        <v>0</v>
      </c>
      <c r="C10" s="124">
        <v>21</v>
      </c>
      <c r="D10" s="124">
        <v>0</v>
      </c>
      <c r="E10" s="124">
        <v>1285</v>
      </c>
      <c r="F10" s="124"/>
      <c r="G10" s="131">
        <v>1306</v>
      </c>
      <c r="H10" s="124">
        <v>2</v>
      </c>
      <c r="I10" s="132">
        <v>1308</v>
      </c>
    </row>
    <row r="11" spans="1:9" x14ac:dyDescent="0.25">
      <c r="A11" s="129" t="s">
        <v>114</v>
      </c>
      <c r="B11" s="126">
        <v>0</v>
      </c>
      <c r="C11" s="133">
        <v>21</v>
      </c>
      <c r="D11" s="133">
        <v>0</v>
      </c>
      <c r="E11" s="133">
        <v>0</v>
      </c>
      <c r="F11" s="133"/>
      <c r="G11" s="133">
        <v>21</v>
      </c>
      <c r="H11" s="133">
        <v>2</v>
      </c>
      <c r="I11" s="134">
        <v>23</v>
      </c>
    </row>
    <row r="12" spans="1:9" x14ac:dyDescent="0.25">
      <c r="A12" s="129" t="s">
        <v>115</v>
      </c>
      <c r="B12" s="130">
        <v>0</v>
      </c>
      <c r="C12" s="135">
        <v>0</v>
      </c>
      <c r="D12" s="135">
        <v>0</v>
      </c>
      <c r="E12" s="135">
        <v>1285</v>
      </c>
      <c r="F12" s="135"/>
      <c r="G12" s="135">
        <v>1285</v>
      </c>
      <c r="H12" s="135">
        <v>0</v>
      </c>
      <c r="I12" s="136">
        <v>1285</v>
      </c>
    </row>
    <row r="13" spans="1:9" x14ac:dyDescent="0.25">
      <c r="A13" s="125"/>
      <c r="B13" s="124"/>
      <c r="C13" s="124"/>
      <c r="D13" s="124"/>
      <c r="E13" s="124"/>
      <c r="F13" s="124"/>
      <c r="G13" s="124"/>
      <c r="H13" s="124"/>
      <c r="I13" s="124"/>
    </row>
    <row r="14" spans="1:9" x14ac:dyDescent="0.25">
      <c r="A14" s="137" t="s">
        <v>116</v>
      </c>
      <c r="B14" s="124"/>
      <c r="C14" s="124"/>
      <c r="D14" s="124"/>
      <c r="E14" s="124"/>
      <c r="F14" s="124"/>
      <c r="G14" s="124"/>
      <c r="H14" s="124"/>
      <c r="I14" s="124"/>
    </row>
    <row r="15" spans="1:9" ht="30" x14ac:dyDescent="0.25">
      <c r="A15" s="138" t="s">
        <v>117</v>
      </c>
      <c r="B15" s="124">
        <v>0</v>
      </c>
      <c r="C15" s="124">
        <v>68</v>
      </c>
      <c r="D15" s="124">
        <v>0</v>
      </c>
      <c r="E15" s="124">
        <v>-68</v>
      </c>
      <c r="F15" s="124"/>
      <c r="G15" s="124">
        <v>0</v>
      </c>
      <c r="H15" s="124">
        <v>0</v>
      </c>
      <c r="I15" s="124">
        <v>0</v>
      </c>
    </row>
    <row r="16" spans="1:9" ht="30" x14ac:dyDescent="0.25">
      <c r="A16" s="138" t="s">
        <v>118</v>
      </c>
      <c r="B16" s="124">
        <v>0</v>
      </c>
      <c r="C16" s="124">
        <v>0</v>
      </c>
      <c r="D16" s="124">
        <v>125</v>
      </c>
      <c r="E16" s="124">
        <v>0</v>
      </c>
      <c r="F16" s="124"/>
      <c r="G16" s="124">
        <v>125</v>
      </c>
      <c r="H16" s="124">
        <v>0</v>
      </c>
      <c r="I16" s="124">
        <v>125</v>
      </c>
    </row>
    <row r="17" spans="1:9" ht="30" x14ac:dyDescent="0.25">
      <c r="A17" s="138" t="s">
        <v>119</v>
      </c>
      <c r="B17" s="124">
        <v>0</v>
      </c>
      <c r="C17" s="124">
        <v>0</v>
      </c>
      <c r="D17" s="124">
        <v>10</v>
      </c>
      <c r="E17" s="124">
        <v>0</v>
      </c>
      <c r="F17" s="124"/>
      <c r="G17" s="124">
        <v>10</v>
      </c>
      <c r="H17" s="124">
        <v>0</v>
      </c>
      <c r="I17" s="124">
        <v>10</v>
      </c>
    </row>
    <row r="18" spans="1:9" x14ac:dyDescent="0.25">
      <c r="A18" s="138" t="s">
        <v>120</v>
      </c>
      <c r="B18" s="124">
        <v>0</v>
      </c>
      <c r="C18" s="124">
        <v>-47</v>
      </c>
      <c r="D18" s="124">
        <v>0</v>
      </c>
      <c r="E18" s="124">
        <v>0</v>
      </c>
      <c r="F18" s="124"/>
      <c r="G18" s="124">
        <v>-47</v>
      </c>
      <c r="H18" s="124">
        <v>0</v>
      </c>
      <c r="I18" s="124">
        <v>-47</v>
      </c>
    </row>
    <row r="19" spans="1:9" x14ac:dyDescent="0.25">
      <c r="A19" s="138" t="s">
        <v>121</v>
      </c>
      <c r="B19" s="124">
        <v>0</v>
      </c>
      <c r="C19" s="124">
        <v>0</v>
      </c>
      <c r="D19" s="124">
        <v>0</v>
      </c>
      <c r="E19" s="124">
        <v>-1780</v>
      </c>
      <c r="F19" s="124"/>
      <c r="G19" s="124">
        <v>-1780</v>
      </c>
      <c r="H19" s="124">
        <v>0</v>
      </c>
      <c r="I19" s="124">
        <v>-1780</v>
      </c>
    </row>
    <row r="20" spans="1:9" ht="30" x14ac:dyDescent="0.25">
      <c r="A20" s="137" t="s">
        <v>122</v>
      </c>
      <c r="B20" s="124"/>
      <c r="C20" s="124"/>
      <c r="D20" s="124"/>
      <c r="E20" s="124"/>
      <c r="F20" s="124"/>
      <c r="G20" s="124"/>
      <c r="H20" s="124"/>
      <c r="I20" s="124"/>
    </row>
    <row r="21" spans="1:9" x14ac:dyDescent="0.25">
      <c r="A21" s="218" t="s">
        <v>123</v>
      </c>
      <c r="B21" s="124">
        <v>0</v>
      </c>
      <c r="C21" s="124">
        <v>0</v>
      </c>
      <c r="D21" s="124">
        <v>0</v>
      </c>
      <c r="E21" s="124">
        <v>0</v>
      </c>
      <c r="F21" s="124"/>
      <c r="G21" s="124">
        <v>0</v>
      </c>
      <c r="H21" s="124">
        <v>-37</v>
      </c>
      <c r="I21" s="124">
        <v>-37</v>
      </c>
    </row>
    <row r="22" spans="1:9" ht="15.75" thickBot="1" x14ac:dyDescent="0.3">
      <c r="A22" s="139" t="s">
        <v>124</v>
      </c>
      <c r="B22" s="140">
        <v>5050</v>
      </c>
      <c r="C22" s="140">
        <v>1621</v>
      </c>
      <c r="D22" s="140">
        <v>512</v>
      </c>
      <c r="E22" s="140">
        <v>22390</v>
      </c>
      <c r="F22" s="140">
        <v>0</v>
      </c>
      <c r="G22" s="140">
        <v>29573</v>
      </c>
      <c r="H22" s="140">
        <v>195</v>
      </c>
      <c r="I22" s="140">
        <v>29768</v>
      </c>
    </row>
    <row r="23" spans="1:9" x14ac:dyDescent="0.25">
      <c r="A23" s="141"/>
      <c r="B23" s="124"/>
      <c r="C23" s="124"/>
      <c r="D23" s="124"/>
      <c r="E23" s="124"/>
      <c r="F23" s="142"/>
      <c r="G23" s="124"/>
      <c r="H23" s="124"/>
      <c r="I23" s="124"/>
    </row>
    <row r="24" spans="1:9" x14ac:dyDescent="0.25">
      <c r="A24" s="143" t="s">
        <v>125</v>
      </c>
      <c r="B24" s="144">
        <v>5050</v>
      </c>
      <c r="C24" s="144">
        <v>1621</v>
      </c>
      <c r="D24" s="144">
        <v>512</v>
      </c>
      <c r="E24" s="144">
        <v>22390</v>
      </c>
      <c r="F24" s="144"/>
      <c r="G24" s="144">
        <v>29573</v>
      </c>
      <c r="H24" s="144">
        <v>195</v>
      </c>
      <c r="I24" s="144">
        <v>29768</v>
      </c>
    </row>
    <row r="25" spans="1:9" x14ac:dyDescent="0.25">
      <c r="A25" s="122" t="s">
        <v>113</v>
      </c>
      <c r="B25" s="145">
        <v>0</v>
      </c>
      <c r="C25" s="145">
        <v>65</v>
      </c>
      <c r="D25" s="145">
        <v>0</v>
      </c>
      <c r="E25" s="145">
        <v>1381</v>
      </c>
      <c r="F25" s="145"/>
      <c r="G25" s="145">
        <v>1446</v>
      </c>
      <c r="H25" s="145">
        <v>5</v>
      </c>
      <c r="I25" s="145">
        <v>1451</v>
      </c>
    </row>
    <row r="26" spans="1:9" x14ac:dyDescent="0.25">
      <c r="A26" s="125" t="s">
        <v>36</v>
      </c>
      <c r="B26" s="146">
        <v>0</v>
      </c>
      <c r="C26" s="144">
        <v>0</v>
      </c>
      <c r="D26" s="144">
        <v>0</v>
      </c>
      <c r="E26" s="144">
        <v>603</v>
      </c>
      <c r="F26" s="147"/>
      <c r="G26" s="144">
        <v>603</v>
      </c>
      <c r="H26" s="144">
        <v>5</v>
      </c>
      <c r="I26" s="148">
        <v>608</v>
      </c>
    </row>
    <row r="27" spans="1:9" x14ac:dyDescent="0.25">
      <c r="A27" s="129" t="s">
        <v>37</v>
      </c>
      <c r="B27" s="149">
        <v>0</v>
      </c>
      <c r="C27" s="145">
        <v>65</v>
      </c>
      <c r="D27" s="145">
        <v>0</v>
      </c>
      <c r="E27" s="145">
        <v>778</v>
      </c>
      <c r="F27" s="150"/>
      <c r="G27" s="151">
        <v>843</v>
      </c>
      <c r="H27" s="145">
        <v>0</v>
      </c>
      <c r="I27" s="152">
        <v>843</v>
      </c>
    </row>
    <row r="28" spans="1:9" x14ac:dyDescent="0.25">
      <c r="A28" s="129" t="s">
        <v>114</v>
      </c>
      <c r="B28" s="146">
        <v>0</v>
      </c>
      <c r="C28" s="144">
        <v>65</v>
      </c>
      <c r="D28" s="144">
        <v>0</v>
      </c>
      <c r="E28" s="144">
        <v>0</v>
      </c>
      <c r="F28" s="147"/>
      <c r="G28" s="144">
        <v>65</v>
      </c>
      <c r="H28" s="144">
        <v>0</v>
      </c>
      <c r="I28" s="148">
        <v>65</v>
      </c>
    </row>
    <row r="29" spans="1:9" x14ac:dyDescent="0.25">
      <c r="A29" s="129" t="s">
        <v>115</v>
      </c>
      <c r="B29" s="149">
        <v>0</v>
      </c>
      <c r="C29" s="153">
        <v>0</v>
      </c>
      <c r="D29" s="153">
        <v>0</v>
      </c>
      <c r="E29" s="153">
        <v>778</v>
      </c>
      <c r="F29" s="154"/>
      <c r="G29" s="153">
        <v>778</v>
      </c>
      <c r="H29" s="153">
        <v>0</v>
      </c>
      <c r="I29" s="155">
        <v>778</v>
      </c>
    </row>
    <row r="30" spans="1:9" x14ac:dyDescent="0.25">
      <c r="A30" s="125"/>
      <c r="B30" s="145"/>
      <c r="C30" s="145"/>
      <c r="D30" s="145"/>
      <c r="E30" s="145"/>
      <c r="F30" s="150"/>
      <c r="G30" s="145"/>
      <c r="H30" s="145"/>
      <c r="I30" s="145"/>
    </row>
    <row r="31" spans="1:9" ht="47.25" customHeight="1" x14ac:dyDescent="0.25">
      <c r="A31" s="137" t="s">
        <v>116</v>
      </c>
      <c r="B31" s="145"/>
      <c r="C31" s="145"/>
      <c r="D31" s="145"/>
      <c r="E31" s="145"/>
      <c r="F31" s="150"/>
      <c r="G31" s="145"/>
      <c r="H31" s="145"/>
      <c r="I31" s="145"/>
    </row>
    <row r="32" spans="1:9" ht="50.25" customHeight="1" x14ac:dyDescent="0.25">
      <c r="A32" s="138" t="s">
        <v>117</v>
      </c>
      <c r="B32" s="145">
        <v>0</v>
      </c>
      <c r="C32" s="145">
        <v>88</v>
      </c>
      <c r="D32" s="145">
        <v>0</v>
      </c>
      <c r="E32" s="145">
        <v>-88</v>
      </c>
      <c r="F32" s="145"/>
      <c r="G32" s="145">
        <v>0</v>
      </c>
      <c r="H32" s="145">
        <v>0</v>
      </c>
      <c r="I32" s="145">
        <v>0</v>
      </c>
    </row>
    <row r="33" spans="1:9" ht="45" customHeight="1" x14ac:dyDescent="0.25">
      <c r="A33" s="138" t="s">
        <v>126</v>
      </c>
      <c r="B33" s="145">
        <v>0</v>
      </c>
      <c r="C33" s="145">
        <v>41</v>
      </c>
      <c r="D33" s="145">
        <v>0</v>
      </c>
      <c r="E33" s="145">
        <v>-41</v>
      </c>
      <c r="F33" s="145"/>
      <c r="G33" s="145">
        <v>0</v>
      </c>
      <c r="H33" s="145">
        <v>0</v>
      </c>
      <c r="I33" s="145">
        <v>0</v>
      </c>
    </row>
    <row r="34" spans="1:9" ht="30" x14ac:dyDescent="0.25">
      <c r="A34" s="138" t="s">
        <v>118</v>
      </c>
      <c r="B34" s="145">
        <v>0</v>
      </c>
      <c r="C34" s="145">
        <v>0</v>
      </c>
      <c r="D34" s="145">
        <v>244</v>
      </c>
      <c r="E34" s="145">
        <v>0</v>
      </c>
      <c r="F34" s="145"/>
      <c r="G34" s="145">
        <v>244</v>
      </c>
      <c r="H34" s="145">
        <v>0</v>
      </c>
      <c r="I34" s="145">
        <v>244</v>
      </c>
    </row>
    <row r="35" spans="1:9" ht="30" x14ac:dyDescent="0.25">
      <c r="A35" s="138" t="s">
        <v>119</v>
      </c>
      <c r="B35" s="145">
        <v>0</v>
      </c>
      <c r="C35" s="145">
        <v>0</v>
      </c>
      <c r="D35" s="145">
        <v>79</v>
      </c>
      <c r="E35" s="145">
        <v>0</v>
      </c>
      <c r="F35" s="145"/>
      <c r="G35" s="145">
        <v>79</v>
      </c>
      <c r="H35" s="145">
        <v>0</v>
      </c>
      <c r="I35" s="145">
        <v>79</v>
      </c>
    </row>
    <row r="36" spans="1:9" hidden="1" x14ac:dyDescent="0.25">
      <c r="A36" s="138" t="s">
        <v>127</v>
      </c>
      <c r="B36" s="145">
        <v>0</v>
      </c>
      <c r="C36" s="145">
        <v>0</v>
      </c>
      <c r="D36" s="145">
        <v>0</v>
      </c>
      <c r="E36" s="145">
        <v>0</v>
      </c>
      <c r="F36" s="145"/>
      <c r="G36" s="145">
        <v>0</v>
      </c>
      <c r="H36" s="145">
        <v>0</v>
      </c>
      <c r="I36" s="145">
        <v>0</v>
      </c>
    </row>
    <row r="37" spans="1:9" ht="30" x14ac:dyDescent="0.25">
      <c r="A37" s="138" t="s">
        <v>128</v>
      </c>
      <c r="B37" s="145">
        <v>0</v>
      </c>
      <c r="C37" s="145">
        <v>-14</v>
      </c>
      <c r="D37" s="145">
        <v>0</v>
      </c>
      <c r="E37" s="145">
        <v>0</v>
      </c>
      <c r="F37" s="145"/>
      <c r="G37" s="145">
        <v>-14</v>
      </c>
      <c r="H37" s="145">
        <v>0</v>
      </c>
      <c r="I37" s="145">
        <v>-14</v>
      </c>
    </row>
    <row r="38" spans="1:9" x14ac:dyDescent="0.25">
      <c r="A38" s="138" t="s">
        <v>120</v>
      </c>
      <c r="B38" s="145">
        <v>0</v>
      </c>
      <c r="C38" s="145">
        <v>-159</v>
      </c>
      <c r="D38" s="145">
        <v>0</v>
      </c>
      <c r="E38" s="145">
        <v>0</v>
      </c>
      <c r="F38" s="145"/>
      <c r="G38" s="145">
        <v>-159</v>
      </c>
      <c r="H38" s="145">
        <v>0</v>
      </c>
      <c r="I38" s="145">
        <v>-159</v>
      </c>
    </row>
    <row r="39" spans="1:9" ht="24" customHeight="1" x14ac:dyDescent="0.25">
      <c r="A39" s="138" t="s">
        <v>129</v>
      </c>
      <c r="B39" s="145">
        <v>0</v>
      </c>
      <c r="C39" s="145">
        <v>0</v>
      </c>
      <c r="D39" s="145">
        <v>0</v>
      </c>
      <c r="E39" s="145">
        <v>-12</v>
      </c>
      <c r="F39" s="145"/>
      <c r="G39" s="145">
        <v>-12</v>
      </c>
      <c r="H39" s="145">
        <v>0</v>
      </c>
      <c r="I39" s="145">
        <v>-12</v>
      </c>
    </row>
    <row r="40" spans="1:9" x14ac:dyDescent="0.25">
      <c r="A40" s="138" t="s">
        <v>130</v>
      </c>
      <c r="B40" s="145">
        <v>0</v>
      </c>
      <c r="C40" s="145">
        <v>0</v>
      </c>
      <c r="D40" s="145">
        <v>0</v>
      </c>
      <c r="E40" s="145"/>
      <c r="F40" s="145"/>
      <c r="G40" s="145">
        <v>0</v>
      </c>
      <c r="H40" s="145">
        <v>0</v>
      </c>
      <c r="I40" s="145">
        <v>0</v>
      </c>
    </row>
    <row r="41" spans="1:9" x14ac:dyDescent="0.25">
      <c r="A41" s="156" t="s">
        <v>131</v>
      </c>
      <c r="B41" s="145">
        <v>0</v>
      </c>
      <c r="C41" s="145">
        <v>0</v>
      </c>
      <c r="D41" s="145">
        <v>0</v>
      </c>
      <c r="E41" s="145">
        <v>0</v>
      </c>
      <c r="F41" s="145"/>
      <c r="G41" s="145">
        <v>0</v>
      </c>
      <c r="H41" s="145">
        <v>-9</v>
      </c>
      <c r="I41" s="145">
        <v>-9</v>
      </c>
    </row>
    <row r="42" spans="1:9" x14ac:dyDescent="0.25">
      <c r="A42" s="156" t="s">
        <v>132</v>
      </c>
      <c r="B42" s="145">
        <v>0</v>
      </c>
      <c r="C42" s="145">
        <v>0</v>
      </c>
      <c r="D42" s="145">
        <v>0</v>
      </c>
      <c r="E42" s="145">
        <v>57</v>
      </c>
      <c r="F42" s="145"/>
      <c r="G42" s="145">
        <v>57</v>
      </c>
      <c r="H42" s="145">
        <v>-217</v>
      </c>
      <c r="I42" s="145">
        <v>-160</v>
      </c>
    </row>
    <row r="43" spans="1:9" x14ac:dyDescent="0.25">
      <c r="A43" s="138" t="s">
        <v>121</v>
      </c>
      <c r="B43" s="145">
        <v>0</v>
      </c>
      <c r="C43" s="145">
        <v>0</v>
      </c>
      <c r="D43" s="145">
        <v>0</v>
      </c>
      <c r="E43" s="145">
        <v>-1710</v>
      </c>
      <c r="F43" s="145"/>
      <c r="G43" s="145">
        <v>-1710</v>
      </c>
      <c r="H43" s="145">
        <v>0</v>
      </c>
      <c r="I43" s="145">
        <v>-1710</v>
      </c>
    </row>
    <row r="44" spans="1:9" ht="30" x14ac:dyDescent="0.25">
      <c r="A44" s="137" t="s">
        <v>122</v>
      </c>
      <c r="B44" s="145"/>
      <c r="C44" s="145"/>
      <c r="D44" s="145"/>
      <c r="E44" s="145"/>
      <c r="F44" s="145"/>
      <c r="G44" s="145"/>
      <c r="H44" s="145"/>
      <c r="I44" s="145"/>
    </row>
    <row r="45" spans="1:9" x14ac:dyDescent="0.25">
      <c r="A45" s="218" t="s">
        <v>123</v>
      </c>
      <c r="B45" s="145">
        <v>0</v>
      </c>
      <c r="C45" s="145">
        <v>0</v>
      </c>
      <c r="D45" s="145">
        <v>0</v>
      </c>
      <c r="E45" s="145">
        <v>0</v>
      </c>
      <c r="F45" s="145"/>
      <c r="G45" s="145">
        <v>0</v>
      </c>
      <c r="H45" s="145">
        <v>-3</v>
      </c>
      <c r="I45" s="145">
        <v>-3</v>
      </c>
    </row>
    <row r="46" spans="1:9" ht="15.75" thickBot="1" x14ac:dyDescent="0.3">
      <c r="A46" s="139" t="s">
        <v>133</v>
      </c>
      <c r="B46" s="157">
        <v>5050</v>
      </c>
      <c r="C46" s="157">
        <v>1642</v>
      </c>
      <c r="D46" s="157">
        <v>835</v>
      </c>
      <c r="E46" s="157">
        <v>21977</v>
      </c>
      <c r="F46" s="158"/>
      <c r="G46" s="157">
        <v>29504</v>
      </c>
      <c r="H46" s="157">
        <v>-29</v>
      </c>
      <c r="I46" s="157">
        <v>29475</v>
      </c>
    </row>
    <row r="47" spans="1:9" ht="14.25" customHeight="1" x14ac:dyDescent="0.25">
      <c r="A47" s="141"/>
      <c r="B47" s="159"/>
      <c r="C47" s="159"/>
      <c r="D47" s="159"/>
      <c r="E47" s="159"/>
      <c r="F47" s="150"/>
      <c r="G47" s="159"/>
      <c r="H47" s="159"/>
      <c r="I47" s="159"/>
    </row>
    <row r="48" spans="1:9" s="201" customFormat="1" x14ac:dyDescent="0.25">
      <c r="A48" s="219" t="s">
        <v>134</v>
      </c>
      <c r="B48" s="161"/>
      <c r="C48" s="161"/>
      <c r="D48" s="161"/>
      <c r="E48" s="161"/>
      <c r="F48" s="161"/>
      <c r="G48" s="161"/>
      <c r="H48" s="161"/>
      <c r="I48" s="161"/>
    </row>
  </sheetData>
  <pageMargins left="1.0899999999999999" right="0.7" top="0.75" bottom="0.75" header="0.3" footer="0.3"/>
  <pageSetup scale="56" orientation="portrait" r:id="rId1"/>
  <colBreaks count="1" manualBreakCount="1">
    <brk id="9" max="43" man="1"/>
  </colBreaks>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40238-F247-443B-85A8-1B3B6A6D8CE9}">
  <dimension ref="A1:F34"/>
  <sheetViews>
    <sheetView view="pageBreakPreview" topLeftCell="A4" zoomScale="80" zoomScaleNormal="90" zoomScaleSheetLayoutView="80" workbookViewId="0">
      <selection activeCell="L16" sqref="L16"/>
    </sheetView>
  </sheetViews>
  <sheetFormatPr defaultRowHeight="15" x14ac:dyDescent="0.25"/>
  <cols>
    <col min="1" max="1" width="60" style="171" customWidth="1"/>
    <col min="2" max="2" width="8.85546875" style="103" bestFit="1" customWidth="1"/>
    <col min="3" max="3" width="16.7109375" style="103" bestFit="1" customWidth="1"/>
    <col min="4" max="4" width="13.7109375" style="103" bestFit="1" customWidth="1"/>
    <col min="5" max="5" width="9.5703125" style="103" bestFit="1" customWidth="1"/>
    <col min="6" max="6" width="8.5703125" style="103" bestFit="1" customWidth="1"/>
    <col min="7" max="16384" width="9.140625" style="103"/>
  </cols>
  <sheetData>
    <row r="1" spans="1:6" x14ac:dyDescent="0.25">
      <c r="A1" s="100" t="s">
        <v>176</v>
      </c>
      <c r="B1" s="101"/>
      <c r="C1" s="101"/>
      <c r="D1" s="101"/>
      <c r="E1" s="101"/>
      <c r="F1" s="101"/>
    </row>
    <row r="2" spans="1:6" x14ac:dyDescent="0.25">
      <c r="A2" s="104" t="s">
        <v>172</v>
      </c>
      <c r="B2" s="105"/>
      <c r="C2" s="105"/>
      <c r="D2" s="105"/>
      <c r="E2" s="105"/>
      <c r="F2" s="105"/>
    </row>
    <row r="3" spans="1:6" ht="15.75" thickBot="1" x14ac:dyDescent="0.3">
      <c r="A3" s="129"/>
      <c r="B3" s="105"/>
      <c r="C3" s="105"/>
      <c r="D3" s="105"/>
      <c r="E3" s="105"/>
      <c r="F3" s="105"/>
    </row>
    <row r="4" spans="1:6" x14ac:dyDescent="0.25">
      <c r="A4" s="163"/>
      <c r="B4" s="109" t="s">
        <v>107</v>
      </c>
      <c r="C4" s="109"/>
      <c r="D4" s="109"/>
      <c r="E4" s="109"/>
      <c r="F4" s="109"/>
    </row>
    <row r="5" spans="1:6" ht="45" x14ac:dyDescent="0.25">
      <c r="A5" s="143" t="s">
        <v>1</v>
      </c>
      <c r="B5" s="114" t="s">
        <v>88</v>
      </c>
      <c r="C5" s="114" t="s">
        <v>90</v>
      </c>
      <c r="D5" s="114" t="s">
        <v>135</v>
      </c>
      <c r="E5" s="114" t="s">
        <v>108</v>
      </c>
      <c r="F5" s="118" t="s">
        <v>92</v>
      </c>
    </row>
    <row r="6" spans="1:6" ht="15.75" thickBot="1" x14ac:dyDescent="0.3">
      <c r="A6" s="165"/>
      <c r="B6" s="166" t="s">
        <v>4</v>
      </c>
      <c r="C6" s="166" t="s">
        <v>4</v>
      </c>
      <c r="D6" s="166" t="s">
        <v>4</v>
      </c>
      <c r="E6" s="166" t="s">
        <v>4</v>
      </c>
      <c r="F6" s="166" t="s">
        <v>4</v>
      </c>
    </row>
    <row r="7" spans="1:6" x14ac:dyDescent="0.25">
      <c r="A7" s="122" t="s">
        <v>112</v>
      </c>
      <c r="B7" s="124">
        <v>5050</v>
      </c>
      <c r="C7" s="124">
        <v>1011</v>
      </c>
      <c r="D7" s="124">
        <v>362</v>
      </c>
      <c r="E7" s="124">
        <v>19388</v>
      </c>
      <c r="F7" s="124">
        <v>25811</v>
      </c>
    </row>
    <row r="8" spans="1:6" x14ac:dyDescent="0.25">
      <c r="A8" s="122" t="s">
        <v>113</v>
      </c>
      <c r="B8" s="124">
        <v>0</v>
      </c>
      <c r="C8" s="124">
        <v>0</v>
      </c>
      <c r="D8" s="124">
        <v>0</v>
      </c>
      <c r="E8" s="124">
        <v>2712</v>
      </c>
      <c r="F8" s="124">
        <v>2712</v>
      </c>
    </row>
    <row r="9" spans="1:6" x14ac:dyDescent="0.25">
      <c r="A9" s="125" t="s">
        <v>36</v>
      </c>
      <c r="B9" s="126">
        <v>0</v>
      </c>
      <c r="C9" s="127">
        <v>0</v>
      </c>
      <c r="D9" s="127">
        <v>0</v>
      </c>
      <c r="E9" s="127">
        <v>1433</v>
      </c>
      <c r="F9" s="128">
        <v>1433</v>
      </c>
    </row>
    <row r="10" spans="1:6" x14ac:dyDescent="0.25">
      <c r="A10" s="129" t="s">
        <v>136</v>
      </c>
      <c r="B10" s="130">
        <v>0</v>
      </c>
      <c r="C10" s="135">
        <v>0</v>
      </c>
      <c r="D10" s="135">
        <v>0</v>
      </c>
      <c r="E10" s="135">
        <v>1279</v>
      </c>
      <c r="F10" s="136">
        <v>1279</v>
      </c>
    </row>
    <row r="11" spans="1:6" x14ac:dyDescent="0.25">
      <c r="A11" s="125" t="s">
        <v>115</v>
      </c>
      <c r="B11" s="130">
        <v>0</v>
      </c>
      <c r="C11" s="135">
        <v>0</v>
      </c>
      <c r="D11" s="135">
        <v>0</v>
      </c>
      <c r="E11" s="135">
        <v>1279</v>
      </c>
      <c r="F11" s="136">
        <v>1279</v>
      </c>
    </row>
    <row r="12" spans="1:6" x14ac:dyDescent="0.25">
      <c r="A12" s="137" t="s">
        <v>116</v>
      </c>
      <c r="B12" s="124"/>
      <c r="C12" s="124"/>
      <c r="D12" s="124"/>
      <c r="E12" s="124"/>
      <c r="F12" s="124"/>
    </row>
    <row r="13" spans="1:6" ht="30" x14ac:dyDescent="0.25">
      <c r="A13" s="138" t="s">
        <v>117</v>
      </c>
      <c r="B13" s="124">
        <v>0</v>
      </c>
      <c r="C13" s="124">
        <v>66</v>
      </c>
      <c r="D13" s="124">
        <v>0</v>
      </c>
      <c r="E13" s="124">
        <v>-66</v>
      </c>
      <c r="F13" s="124">
        <v>0</v>
      </c>
    </row>
    <row r="14" spans="1:6" x14ac:dyDescent="0.25">
      <c r="A14" s="138" t="s">
        <v>120</v>
      </c>
      <c r="B14" s="124">
        <v>0</v>
      </c>
      <c r="C14" s="124">
        <v>-47</v>
      </c>
      <c r="D14" s="124">
        <v>0</v>
      </c>
      <c r="E14" s="124">
        <v>0</v>
      </c>
      <c r="F14" s="124">
        <v>-47</v>
      </c>
    </row>
    <row r="15" spans="1:6" x14ac:dyDescent="0.25">
      <c r="A15" s="138" t="s">
        <v>137</v>
      </c>
      <c r="B15" s="124">
        <v>0</v>
      </c>
      <c r="C15" s="124">
        <v>3</v>
      </c>
      <c r="D15" s="124">
        <v>0</v>
      </c>
      <c r="E15" s="124">
        <v>0</v>
      </c>
      <c r="F15" s="124">
        <v>3</v>
      </c>
    </row>
    <row r="16" spans="1:6" ht="33.75" customHeight="1" x14ac:dyDescent="0.25">
      <c r="A16" s="167" t="s">
        <v>118</v>
      </c>
      <c r="B16" s="124">
        <v>0</v>
      </c>
      <c r="C16" s="124">
        <v>0</v>
      </c>
      <c r="D16" s="124">
        <v>125</v>
      </c>
      <c r="E16" s="124">
        <v>0</v>
      </c>
      <c r="F16" s="124">
        <v>125</v>
      </c>
    </row>
    <row r="17" spans="1:6" x14ac:dyDescent="0.25">
      <c r="A17" s="167" t="s">
        <v>121</v>
      </c>
      <c r="B17" s="124">
        <v>0</v>
      </c>
      <c r="C17" s="124">
        <v>0</v>
      </c>
      <c r="D17" s="124">
        <v>0</v>
      </c>
      <c r="E17" s="124">
        <v>-1780</v>
      </c>
      <c r="F17" s="124">
        <v>-1780</v>
      </c>
    </row>
    <row r="18" spans="1:6" ht="15.75" thickBot="1" x14ac:dyDescent="0.3">
      <c r="A18" s="139" t="s">
        <v>124</v>
      </c>
      <c r="B18" s="140">
        <v>5050</v>
      </c>
      <c r="C18" s="140">
        <v>1033</v>
      </c>
      <c r="D18" s="140">
        <v>487</v>
      </c>
      <c r="E18" s="140">
        <v>20254</v>
      </c>
      <c r="F18" s="140">
        <v>26824</v>
      </c>
    </row>
    <row r="19" spans="1:6" x14ac:dyDescent="0.25">
      <c r="A19" s="141"/>
      <c r="B19" s="124"/>
      <c r="C19" s="124"/>
      <c r="D19" s="124"/>
      <c r="E19" s="124"/>
      <c r="F19" s="124"/>
    </row>
    <row r="20" spans="1:6" x14ac:dyDescent="0.25">
      <c r="A20" s="143" t="s">
        <v>125</v>
      </c>
      <c r="B20" s="144">
        <v>5050</v>
      </c>
      <c r="C20" s="144">
        <v>1033</v>
      </c>
      <c r="D20" s="144">
        <v>487</v>
      </c>
      <c r="E20" s="144">
        <v>20254</v>
      </c>
      <c r="F20" s="144">
        <v>26824</v>
      </c>
    </row>
    <row r="21" spans="1:6" x14ac:dyDescent="0.25">
      <c r="A21" s="122" t="s">
        <v>113</v>
      </c>
      <c r="B21" s="145">
        <v>0</v>
      </c>
      <c r="C21" s="145">
        <v>0</v>
      </c>
      <c r="D21" s="145">
        <v>0</v>
      </c>
      <c r="E21" s="145">
        <v>1234</v>
      </c>
      <c r="F21" s="145">
        <v>1234</v>
      </c>
    </row>
    <row r="22" spans="1:6" x14ac:dyDescent="0.25">
      <c r="A22" s="125" t="s">
        <v>36</v>
      </c>
      <c r="B22" s="146">
        <v>0</v>
      </c>
      <c r="C22" s="144">
        <v>0</v>
      </c>
      <c r="D22" s="144">
        <v>0</v>
      </c>
      <c r="E22" s="144">
        <v>456</v>
      </c>
      <c r="F22" s="148">
        <v>456</v>
      </c>
    </row>
    <row r="23" spans="1:6" x14ac:dyDescent="0.25">
      <c r="A23" s="129" t="s">
        <v>37</v>
      </c>
      <c r="B23" s="149">
        <v>0</v>
      </c>
      <c r="C23" s="145">
        <v>0</v>
      </c>
      <c r="D23" s="145">
        <v>0</v>
      </c>
      <c r="E23" s="145">
        <v>778</v>
      </c>
      <c r="F23" s="152">
        <v>778</v>
      </c>
    </row>
    <row r="24" spans="1:6" x14ac:dyDescent="0.25">
      <c r="A24" s="129" t="s">
        <v>115</v>
      </c>
      <c r="B24" s="168">
        <v>0</v>
      </c>
      <c r="C24" s="169">
        <v>0</v>
      </c>
      <c r="D24" s="169">
        <v>0</v>
      </c>
      <c r="E24" s="169">
        <v>778</v>
      </c>
      <c r="F24" s="170">
        <v>778</v>
      </c>
    </row>
    <row r="25" spans="1:6" x14ac:dyDescent="0.25">
      <c r="A25" s="125"/>
      <c r="B25" s="145"/>
      <c r="C25" s="145"/>
      <c r="D25" s="145"/>
      <c r="E25" s="145"/>
      <c r="F25" s="145"/>
    </row>
    <row r="26" spans="1:6" x14ac:dyDescent="0.25">
      <c r="A26" s="137" t="s">
        <v>116</v>
      </c>
      <c r="B26" s="145"/>
      <c r="C26" s="145"/>
      <c r="D26" s="145"/>
      <c r="E26" s="145"/>
      <c r="F26" s="145"/>
    </row>
    <row r="27" spans="1:6" ht="36" customHeight="1" x14ac:dyDescent="0.25">
      <c r="A27" s="138" t="s">
        <v>117</v>
      </c>
      <c r="B27" s="145">
        <v>0</v>
      </c>
      <c r="C27" s="145">
        <v>88</v>
      </c>
      <c r="D27" s="145">
        <v>0</v>
      </c>
      <c r="E27" s="145">
        <v>-88</v>
      </c>
      <c r="F27" s="145">
        <v>0</v>
      </c>
    </row>
    <row r="28" spans="1:6" ht="30" x14ac:dyDescent="0.25">
      <c r="A28" s="138" t="s">
        <v>126</v>
      </c>
      <c r="B28" s="145">
        <v>0</v>
      </c>
      <c r="C28" s="145">
        <v>41</v>
      </c>
      <c r="D28" s="145">
        <v>0</v>
      </c>
      <c r="E28" s="145">
        <v>-41</v>
      </c>
      <c r="F28" s="145">
        <v>0</v>
      </c>
    </row>
    <row r="29" spans="1:6" x14ac:dyDescent="0.25">
      <c r="A29" s="138" t="s">
        <v>120</v>
      </c>
      <c r="B29" s="145">
        <v>0</v>
      </c>
      <c r="C29" s="145">
        <v>-159</v>
      </c>
      <c r="D29" s="145">
        <v>0</v>
      </c>
      <c r="E29" s="145">
        <v>0</v>
      </c>
      <c r="F29" s="145">
        <v>-159</v>
      </c>
    </row>
    <row r="30" spans="1:6" x14ac:dyDescent="0.25">
      <c r="A30" s="138" t="s">
        <v>129</v>
      </c>
      <c r="B30" s="145">
        <v>0</v>
      </c>
      <c r="C30" s="145">
        <v>0</v>
      </c>
      <c r="D30" s="145">
        <v>0</v>
      </c>
      <c r="E30" s="145">
        <v>-12</v>
      </c>
      <c r="F30" s="145">
        <v>-12</v>
      </c>
    </row>
    <row r="31" spans="1:6" ht="30" x14ac:dyDescent="0.25">
      <c r="A31" s="138" t="s">
        <v>128</v>
      </c>
      <c r="B31" s="145">
        <v>0</v>
      </c>
      <c r="C31" s="145">
        <v>-14</v>
      </c>
      <c r="D31" s="145">
        <v>0</v>
      </c>
      <c r="E31" s="145">
        <v>0</v>
      </c>
      <c r="F31" s="145">
        <v>-14</v>
      </c>
    </row>
    <row r="32" spans="1:6" ht="34.5" customHeight="1" x14ac:dyDescent="0.25">
      <c r="A32" s="167" t="s">
        <v>118</v>
      </c>
      <c r="B32" s="145">
        <v>0</v>
      </c>
      <c r="C32" s="145">
        <v>0</v>
      </c>
      <c r="D32" s="145">
        <v>323</v>
      </c>
      <c r="E32" s="145">
        <v>0</v>
      </c>
      <c r="F32" s="145">
        <v>323</v>
      </c>
    </row>
    <row r="33" spans="1:6" x14ac:dyDescent="0.25">
      <c r="A33" s="167" t="s">
        <v>121</v>
      </c>
      <c r="B33" s="145">
        <v>0</v>
      </c>
      <c r="C33" s="145">
        <v>0</v>
      </c>
      <c r="D33" s="145">
        <v>0</v>
      </c>
      <c r="E33" s="145">
        <v>-1638</v>
      </c>
      <c r="F33" s="145">
        <v>-1638</v>
      </c>
    </row>
    <row r="34" spans="1:6" ht="15.75" thickBot="1" x14ac:dyDescent="0.3">
      <c r="A34" s="139" t="s">
        <v>133</v>
      </c>
      <c r="B34" s="157">
        <v>5050</v>
      </c>
      <c r="C34" s="157">
        <v>989</v>
      </c>
      <c r="D34" s="157">
        <v>810</v>
      </c>
      <c r="E34" s="157">
        <v>19709</v>
      </c>
      <c r="F34" s="157">
        <v>26558</v>
      </c>
    </row>
  </sheetData>
  <pageMargins left="0.7" right="0.7" top="0.75" bottom="0.75" header="0.3" footer="0.3"/>
  <pageSetup paperSize="9" scale="74" orientation="portrait" r:id="rId1"/>
  <customProperties>
    <customPr name="SheetOption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19266-0940-4908-92CF-E562152E4C09}">
  <dimension ref="A1:M37"/>
  <sheetViews>
    <sheetView view="pageBreakPreview" topLeftCell="A10" zoomScale="80" zoomScaleNormal="100" zoomScaleSheetLayoutView="80" workbookViewId="0">
      <selection activeCell="A11" sqref="A11"/>
    </sheetView>
  </sheetViews>
  <sheetFormatPr defaultRowHeight="15" x14ac:dyDescent="0.25"/>
  <cols>
    <col min="1" max="1" width="60.7109375" style="201" customWidth="1"/>
    <col min="2" max="2" width="7" style="226" bestFit="1" customWidth="1"/>
    <col min="3" max="3" width="9.140625" customWidth="1"/>
    <col min="4" max="4" width="9.85546875" style="201" customWidth="1"/>
    <col min="6" max="6" width="9.7109375" style="201" customWidth="1"/>
    <col min="7" max="7" width="6.85546875" customWidth="1"/>
    <col min="8" max="10" width="19.7109375" customWidth="1"/>
    <col min="11" max="11" width="5.42578125" customWidth="1"/>
    <col min="12" max="12" width="19.7109375" customWidth="1"/>
    <col min="13" max="13" width="19.7109375" hidden="1" customWidth="1"/>
    <col min="14" max="15" width="19.7109375" customWidth="1"/>
  </cols>
  <sheetData>
    <row r="1" spans="1:6" x14ac:dyDescent="0.25">
      <c r="A1" s="1" t="s">
        <v>177</v>
      </c>
      <c r="B1" s="174"/>
      <c r="C1" s="162"/>
      <c r="D1" s="162"/>
      <c r="E1" s="162"/>
      <c r="F1" s="162"/>
    </row>
    <row r="2" spans="1:6" x14ac:dyDescent="0.25">
      <c r="A2" s="1" t="s">
        <v>172</v>
      </c>
      <c r="B2" s="174"/>
      <c r="C2" s="162"/>
      <c r="D2" s="162"/>
      <c r="E2" s="162"/>
      <c r="F2" s="162"/>
    </row>
    <row r="3" spans="1:6" ht="15.75" thickBot="1" x14ac:dyDescent="0.3">
      <c r="A3" s="162"/>
      <c r="B3" s="174"/>
      <c r="C3" s="172" t="s">
        <v>0</v>
      </c>
      <c r="D3" s="173"/>
      <c r="E3" s="172" t="s">
        <v>1</v>
      </c>
      <c r="F3" s="173"/>
    </row>
    <row r="4" spans="1:6" ht="55.5" customHeight="1" x14ac:dyDescent="0.25">
      <c r="A4" s="162"/>
      <c r="B4" s="174"/>
      <c r="C4" s="10" t="s">
        <v>178</v>
      </c>
      <c r="D4" s="175" t="s">
        <v>179</v>
      </c>
      <c r="E4" s="10" t="s">
        <v>178</v>
      </c>
      <c r="F4" s="175" t="s">
        <v>179</v>
      </c>
    </row>
    <row r="5" spans="1:6" ht="15.75" thickBot="1" x14ac:dyDescent="0.3">
      <c r="A5" s="162"/>
      <c r="B5" s="174" t="s">
        <v>3</v>
      </c>
      <c r="C5" s="176" t="s">
        <v>4</v>
      </c>
      <c r="D5" s="177" t="s">
        <v>4</v>
      </c>
      <c r="E5" s="176" t="s">
        <v>4</v>
      </c>
      <c r="F5" s="177" t="s">
        <v>4</v>
      </c>
    </row>
    <row r="6" spans="1:6" x14ac:dyDescent="0.25">
      <c r="A6" s="164" t="s">
        <v>138</v>
      </c>
      <c r="B6" s="174"/>
      <c r="C6" s="190">
        <f>C14+C15</f>
        <v>8563</v>
      </c>
      <c r="D6" s="178">
        <f>D14+D15</f>
        <v>5706</v>
      </c>
      <c r="E6" s="190">
        <f>E14+E15</f>
        <v>7745</v>
      </c>
      <c r="F6" s="178">
        <f>F14+F15</f>
        <v>3676</v>
      </c>
    </row>
    <row r="7" spans="1:6" x14ac:dyDescent="0.25">
      <c r="A7" s="107" t="s">
        <v>139</v>
      </c>
      <c r="B7" s="174"/>
      <c r="C7" s="220">
        <v>43239</v>
      </c>
      <c r="D7" s="179">
        <v>40341</v>
      </c>
      <c r="E7" s="191">
        <v>42551</v>
      </c>
      <c r="F7" s="179">
        <v>38374</v>
      </c>
    </row>
    <row r="8" spans="1:6" x14ac:dyDescent="0.25">
      <c r="A8" s="107" t="s">
        <v>140</v>
      </c>
      <c r="B8" s="174"/>
      <c r="C8" s="195">
        <v>-30483</v>
      </c>
      <c r="D8" s="180">
        <v>-31438</v>
      </c>
      <c r="E8" s="182">
        <v>-31412</v>
      </c>
      <c r="F8" s="180">
        <v>-32489</v>
      </c>
    </row>
    <row r="9" spans="1:6" x14ac:dyDescent="0.25">
      <c r="A9" s="181" t="s">
        <v>141</v>
      </c>
      <c r="B9" s="222">
        <v>32</v>
      </c>
      <c r="C9" s="191">
        <f>C7+C8</f>
        <v>12756</v>
      </c>
      <c r="D9" s="179">
        <f>D7+D8</f>
        <v>8903</v>
      </c>
      <c r="E9" s="191">
        <f>E7+E8</f>
        <v>11139</v>
      </c>
      <c r="F9" s="179">
        <f>F7+F8</f>
        <v>5885</v>
      </c>
    </row>
    <row r="10" spans="1:6" x14ac:dyDescent="0.25">
      <c r="A10" s="107" t="s">
        <v>142</v>
      </c>
      <c r="B10" s="174"/>
      <c r="C10" s="182">
        <v>212</v>
      </c>
      <c r="D10" s="180">
        <v>441</v>
      </c>
      <c r="E10" s="182">
        <v>168</v>
      </c>
      <c r="F10" s="180">
        <v>293</v>
      </c>
    </row>
    <row r="11" spans="1:6" x14ac:dyDescent="0.25">
      <c r="A11" s="107" t="s">
        <v>143</v>
      </c>
      <c r="B11" s="174"/>
      <c r="C11" s="182">
        <v>0</v>
      </c>
      <c r="D11" s="180">
        <v>0</v>
      </c>
      <c r="E11" s="182">
        <v>0</v>
      </c>
      <c r="F11" s="180">
        <v>116</v>
      </c>
    </row>
    <row r="12" spans="1:6" x14ac:dyDescent="0.25">
      <c r="A12" s="107" t="s">
        <v>144</v>
      </c>
      <c r="B12" s="223">
        <v>34</v>
      </c>
      <c r="C12" s="221">
        <v>-1374</v>
      </c>
      <c r="D12" s="180">
        <v>-847</v>
      </c>
      <c r="E12" s="182">
        <v>-1626</v>
      </c>
      <c r="F12" s="180">
        <v>-840</v>
      </c>
    </row>
    <row r="13" spans="1:6" x14ac:dyDescent="0.25">
      <c r="A13" s="107" t="s">
        <v>145</v>
      </c>
      <c r="B13" s="223">
        <v>35</v>
      </c>
      <c r="C13" s="182">
        <v>-1320</v>
      </c>
      <c r="D13" s="180">
        <v>-945</v>
      </c>
      <c r="E13" s="182">
        <v>-300</v>
      </c>
      <c r="F13" s="180">
        <v>0</v>
      </c>
    </row>
    <row r="14" spans="1:6" x14ac:dyDescent="0.25">
      <c r="A14" s="181" t="s">
        <v>146</v>
      </c>
      <c r="B14" s="183"/>
      <c r="C14" s="191">
        <f>C9+C10+C11+C12+C13</f>
        <v>10274</v>
      </c>
      <c r="D14" s="184">
        <f>D9+D10+D11+D12+D13</f>
        <v>7552</v>
      </c>
      <c r="E14" s="191">
        <f>E9+E10+E11+E12+E13</f>
        <v>9381</v>
      </c>
      <c r="F14" s="185">
        <f>F9+F10+F11+F12+F13</f>
        <v>5454</v>
      </c>
    </row>
    <row r="15" spans="1:6" x14ac:dyDescent="0.25">
      <c r="A15" s="107" t="s">
        <v>147</v>
      </c>
      <c r="B15" s="223">
        <v>36</v>
      </c>
      <c r="C15" s="187">
        <v>-1711</v>
      </c>
      <c r="D15" s="186">
        <v>-1846</v>
      </c>
      <c r="E15" s="187">
        <v>-1636</v>
      </c>
      <c r="F15" s="188">
        <v>-1778</v>
      </c>
    </row>
    <row r="16" spans="1:6" x14ac:dyDescent="0.25">
      <c r="A16" s="189" t="s">
        <v>148</v>
      </c>
      <c r="B16" s="174"/>
      <c r="C16" s="190">
        <f>SUM(C17:C24)</f>
        <v>-5961</v>
      </c>
      <c r="D16" s="178">
        <f>SUM(D17:D24)</f>
        <v>-7522</v>
      </c>
      <c r="E16" s="190">
        <f>SUM(E17:E24)</f>
        <v>-5642</v>
      </c>
      <c r="F16" s="178">
        <f>SUM(F17:F24)</f>
        <v>-5643</v>
      </c>
    </row>
    <row r="17" spans="1:6" ht="30" x14ac:dyDescent="0.25">
      <c r="A17" s="129" t="s">
        <v>149</v>
      </c>
      <c r="B17" s="174"/>
      <c r="C17" s="191">
        <v>28</v>
      </c>
      <c r="D17" s="179">
        <v>35</v>
      </c>
      <c r="E17" s="191">
        <v>10</v>
      </c>
      <c r="F17" s="179">
        <v>22</v>
      </c>
    </row>
    <row r="18" spans="1:6" x14ac:dyDescent="0.25">
      <c r="A18" s="129" t="s">
        <v>150</v>
      </c>
      <c r="B18" s="174"/>
      <c r="C18" s="182">
        <v>-7712</v>
      </c>
      <c r="D18" s="180">
        <v>-7584</v>
      </c>
      <c r="E18" s="182">
        <v>-6935</v>
      </c>
      <c r="F18" s="180">
        <v>-7227</v>
      </c>
    </row>
    <row r="19" spans="1:6" ht="30" customHeight="1" x14ac:dyDescent="0.25">
      <c r="A19" s="129" t="s">
        <v>151</v>
      </c>
      <c r="B19" s="174"/>
      <c r="C19" s="182">
        <v>0</v>
      </c>
      <c r="D19" s="180">
        <v>0</v>
      </c>
      <c r="E19" s="182">
        <v>-8</v>
      </c>
      <c r="F19" s="180">
        <v>162</v>
      </c>
    </row>
    <row r="20" spans="1:6" x14ac:dyDescent="0.25">
      <c r="A20" s="129" t="s">
        <v>152</v>
      </c>
      <c r="B20" s="224">
        <v>11</v>
      </c>
      <c r="C20" s="182">
        <v>244</v>
      </c>
      <c r="D20" s="180">
        <v>0</v>
      </c>
      <c r="E20" s="182">
        <v>0</v>
      </c>
      <c r="F20" s="180">
        <v>0</v>
      </c>
    </row>
    <row r="21" spans="1:6" x14ac:dyDescent="0.25">
      <c r="A21" s="129" t="s">
        <v>153</v>
      </c>
      <c r="B21" s="174"/>
      <c r="C21" s="182">
        <v>0</v>
      </c>
      <c r="D21" s="180">
        <v>45</v>
      </c>
      <c r="E21" s="182">
        <v>0</v>
      </c>
      <c r="F21" s="180">
        <v>0</v>
      </c>
    </row>
    <row r="22" spans="1:6" ht="30" x14ac:dyDescent="0.25">
      <c r="A22" s="129" t="s">
        <v>154</v>
      </c>
      <c r="B22" s="174"/>
      <c r="C22" s="182">
        <v>0</v>
      </c>
      <c r="D22" s="180">
        <v>0</v>
      </c>
      <c r="E22" s="182">
        <v>-209</v>
      </c>
      <c r="F22" s="180">
        <v>1400</v>
      </c>
    </row>
    <row r="23" spans="1:6" x14ac:dyDescent="0.25">
      <c r="A23" s="107" t="s">
        <v>155</v>
      </c>
      <c r="B23" s="174"/>
      <c r="C23" s="182">
        <v>-21</v>
      </c>
      <c r="D23" s="180">
        <v>-18</v>
      </c>
      <c r="E23" s="182">
        <v>0</v>
      </c>
      <c r="F23" s="180">
        <v>0</v>
      </c>
    </row>
    <row r="24" spans="1:6" x14ac:dyDescent="0.25">
      <c r="A24" s="107" t="s">
        <v>156</v>
      </c>
      <c r="B24" s="174" t="s">
        <v>157</v>
      </c>
      <c r="C24" s="187">
        <v>1500</v>
      </c>
      <c r="D24" s="192">
        <v>0</v>
      </c>
      <c r="E24" s="187">
        <v>1500</v>
      </c>
      <c r="F24" s="192">
        <v>0</v>
      </c>
    </row>
    <row r="25" spans="1:6" x14ac:dyDescent="0.25">
      <c r="A25" s="189" t="s">
        <v>158</v>
      </c>
      <c r="B25" s="174"/>
      <c r="C25" s="190">
        <f>SUM(C26:C34)</f>
        <v>696.23195132000001</v>
      </c>
      <c r="D25" s="178">
        <f>SUM(D26:D34)</f>
        <v>717</v>
      </c>
      <c r="E25" s="190">
        <f>SUM(E26:E34)</f>
        <v>555.23195132000001</v>
      </c>
      <c r="F25" s="178">
        <f>SUM(F26:F34)</f>
        <v>755</v>
      </c>
    </row>
    <row r="26" spans="1:6" x14ac:dyDescent="0.25">
      <c r="A26" s="107" t="s">
        <v>159</v>
      </c>
      <c r="B26" s="223">
        <v>33</v>
      </c>
      <c r="C26" s="191">
        <v>8660.23195132</v>
      </c>
      <c r="D26" s="184">
        <v>3246</v>
      </c>
      <c r="E26" s="191">
        <v>8660.23195132</v>
      </c>
      <c r="F26" s="179">
        <v>3246</v>
      </c>
    </row>
    <row r="27" spans="1:6" x14ac:dyDescent="0.25">
      <c r="A27" s="107" t="s">
        <v>160</v>
      </c>
      <c r="B27" s="223">
        <v>33</v>
      </c>
      <c r="C27" s="182">
        <v>-6950</v>
      </c>
      <c r="D27" s="180">
        <v>-2544</v>
      </c>
      <c r="E27" s="182">
        <v>-6950</v>
      </c>
      <c r="F27" s="180">
        <v>-2547</v>
      </c>
    </row>
    <row r="28" spans="1:6" x14ac:dyDescent="0.25">
      <c r="A28" s="107" t="s">
        <v>161</v>
      </c>
      <c r="B28" s="224"/>
      <c r="C28" s="182">
        <v>-104</v>
      </c>
      <c r="D28" s="193">
        <v>0</v>
      </c>
      <c r="E28" s="182">
        <v>-104</v>
      </c>
      <c r="F28" s="180"/>
    </row>
    <row r="29" spans="1:6" ht="30" x14ac:dyDescent="0.25">
      <c r="A29" s="129" t="s">
        <v>162</v>
      </c>
      <c r="B29" s="174"/>
      <c r="C29" s="182">
        <f>-159-13</f>
        <v>-172</v>
      </c>
      <c r="D29" s="193">
        <v>-47</v>
      </c>
      <c r="E29" s="182">
        <f>-159-13</f>
        <v>-172</v>
      </c>
      <c r="F29" s="180">
        <v>-47</v>
      </c>
    </row>
    <row r="30" spans="1:6" x14ac:dyDescent="0.25">
      <c r="A30" s="129" t="s">
        <v>163</v>
      </c>
      <c r="B30" s="224">
        <v>11</v>
      </c>
      <c r="C30" s="182">
        <v>-160</v>
      </c>
      <c r="D30" s="193">
        <v>0</v>
      </c>
      <c r="E30" s="182">
        <v>0</v>
      </c>
      <c r="F30" s="180">
        <v>0</v>
      </c>
    </row>
    <row r="31" spans="1:6" x14ac:dyDescent="0.25">
      <c r="A31" s="129" t="s">
        <v>164</v>
      </c>
      <c r="B31" s="174"/>
      <c r="C31" s="182">
        <v>0</v>
      </c>
      <c r="D31" s="193">
        <v>0</v>
      </c>
      <c r="E31" s="182">
        <v>0</v>
      </c>
      <c r="F31" s="180">
        <v>3</v>
      </c>
    </row>
    <row r="32" spans="1:6" x14ac:dyDescent="0.25">
      <c r="A32" s="107" t="s">
        <v>165</v>
      </c>
      <c r="B32" s="223"/>
      <c r="C32" s="182">
        <v>-780</v>
      </c>
      <c r="D32" s="193">
        <v>-42</v>
      </c>
      <c r="E32" s="194">
        <v>-1081</v>
      </c>
      <c r="F32" s="180">
        <v>-4</v>
      </c>
    </row>
    <row r="33" spans="1:6" x14ac:dyDescent="0.25">
      <c r="A33" s="107" t="s">
        <v>166</v>
      </c>
      <c r="B33" s="174"/>
      <c r="C33" s="182">
        <v>-176</v>
      </c>
      <c r="D33" s="193">
        <v>-222</v>
      </c>
      <c r="E33" s="194">
        <v>-176</v>
      </c>
      <c r="F33" s="180">
        <v>-222</v>
      </c>
    </row>
    <row r="34" spans="1:6" x14ac:dyDescent="0.25">
      <c r="A34" s="107" t="s">
        <v>167</v>
      </c>
      <c r="B34" s="174"/>
      <c r="C34" s="182">
        <v>378</v>
      </c>
      <c r="D34" s="193">
        <v>326</v>
      </c>
      <c r="E34" s="195">
        <v>378</v>
      </c>
      <c r="F34" s="180">
        <v>326</v>
      </c>
    </row>
    <row r="35" spans="1:6" x14ac:dyDescent="0.25">
      <c r="A35" s="143" t="s">
        <v>168</v>
      </c>
      <c r="B35" s="183"/>
      <c r="C35" s="196">
        <f>C25+C16+C6</f>
        <v>3298.23195132</v>
      </c>
      <c r="D35" s="184">
        <f>D25+D16+D6</f>
        <v>-1099</v>
      </c>
      <c r="E35" s="196">
        <f>E25+E16+E6</f>
        <v>2658.23195132</v>
      </c>
      <c r="F35" s="184">
        <f>F25+F16+F6</f>
        <v>-1212</v>
      </c>
    </row>
    <row r="36" spans="1:6" x14ac:dyDescent="0.25">
      <c r="A36" s="197" t="s">
        <v>169</v>
      </c>
      <c r="B36" s="174"/>
      <c r="C36" s="190">
        <f>BS!D30-BS!D58</f>
        <v>1428</v>
      </c>
      <c r="D36" s="178">
        <v>2527</v>
      </c>
      <c r="E36" s="190">
        <f>BS!G30-BS!G58</f>
        <v>575</v>
      </c>
      <c r="F36" s="178">
        <v>1787</v>
      </c>
    </row>
    <row r="37" spans="1:6" ht="15.75" thickBot="1" x14ac:dyDescent="0.3">
      <c r="A37" s="198" t="s">
        <v>170</v>
      </c>
      <c r="B37" s="225">
        <v>23</v>
      </c>
      <c r="C37" s="199">
        <f>BS!C30-BS!C58</f>
        <v>4726</v>
      </c>
      <c r="D37" s="200">
        <f>D35+D36</f>
        <v>1428</v>
      </c>
      <c r="E37" s="199">
        <f>BS!F30-BS!F58</f>
        <v>3233</v>
      </c>
      <c r="F37" s="200">
        <f>F35+F36</f>
        <v>575</v>
      </c>
    </row>
  </sheetData>
  <mergeCells count="2">
    <mergeCell ref="C3:D3"/>
    <mergeCell ref="E3:F3"/>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IS</vt:lpstr>
      <vt:lpstr>BS</vt:lpstr>
      <vt:lpstr>SOCE - Group</vt:lpstr>
      <vt:lpstr>SOCE - Company</vt:lpstr>
      <vt:lpstr>SOCF</vt:lpstr>
      <vt:lpstr>BS!Print_Area</vt:lpstr>
      <vt:lpstr>IS!Print_Area</vt:lpstr>
      <vt:lpstr>'SOCE - Company'!Print_Area</vt:lpstr>
      <vt:lpstr>'SOCE - Group'!Print_Area</vt:lpstr>
      <vt:lpstr>SOCF!Print_Area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Gisela Coetzee (G)</dc:creator>
  <cp:lastModifiedBy>Gisela Coetzee (G)</cp:lastModifiedBy>
  <dcterms:created xsi:type="dcterms:W3CDTF">2020-06-20T23:23:56Z</dcterms:created>
  <dcterms:modified xsi:type="dcterms:W3CDTF">2020-06-20T23:35:43Z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